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0" activeTab="0"/>
  </bookViews>
  <sheets>
    <sheet name="Javne Zgrad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<sst xmlns="http://schemas.openxmlformats.org/spreadsheetml/2006/main" count="573" uniqueCount="70">
  <si>
    <t>Ред.бр.</t>
  </si>
  <si>
    <t>Јавна Зграда</t>
  </si>
  <si>
    <t>Категорија</t>
  </si>
  <si>
    <t>Поткатегорија</t>
  </si>
  <si>
    <t>Година изградње</t>
  </si>
  <si>
    <t>Година последње значајне реконструкције</t>
  </si>
  <si>
    <t>Укупан број корисника</t>
  </si>
  <si>
    <t>Капацитет</t>
  </si>
  <si>
    <t>Број повремених корисника</t>
  </si>
  <si>
    <r>
      <t>Укупна површина зграде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</si>
  <si>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Грејна површина зграде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</si>
  <si>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Укупна запремина зграде (м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</si>
  <si>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r>
      <t>Грејна запремина зграде (м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</si>
  <si>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Годишња потрошња електричне енергије (KWh)</t>
  </si>
  <si>
    <t>Остали енергенти</t>
  </si>
  <si>
    <t>Јединица осталих енергента</t>
  </si>
  <si>
    <t>Годишња потрошња осталих енергента</t>
  </si>
  <si>
    <t>Годишња потрошња осталих енергента (KWh)</t>
  </si>
  <si>
    <t>Годишњи трошкови за електричну енергију (рсд)</t>
  </si>
  <si>
    <t>Годишњи трошкови за остале енергенте (рсд)</t>
  </si>
  <si>
    <t>Укупни годишњи трошкови за енергенте (рсд)</t>
  </si>
  <si>
    <t>Јединична цена електричне енергије(рсд/kWh)</t>
  </si>
  <si>
    <t>Јединична цена осталих енергента (рсд/KWh)</t>
  </si>
  <si>
    <r>
      <t>Емисија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услед потрошње електричне енергије (кг)</t>
    </r>
  </si>
  <si>
    <r>
      <t>Емисија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услед потрошње oсталих енергента (кг)</t>
    </r>
  </si>
  <si>
    <r>
      <t>Укупна емисија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(кг)</t>
    </r>
  </si>
  <si>
    <r>
      <t>Годишња потрошња воде (м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</si>
  <si>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Годишњи трошкови за воду (рсд)</t>
  </si>
  <si>
    <r>
      <t>Специфична потрошња ел. енергије по јединици површине објекта (ЈЗЕИ) (kWh/м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</si>
  <si>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Специфична потрошња ел. енергије по кориснику (ЈЗЕ2) (kWh/кор.)</t>
  </si>
  <si>
    <r>
      <t>Специфична потрошња топлотне енергије по јединици грејне површине објекта (ЈЗГ1) (kWh/м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</si>
  <si>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Специфична потрошња топлотне енергије по кориснику (ЈЗГ2) (kWh/кор.)</t>
  </si>
  <si>
    <r>
      <t>Специфични трошкови ел. енергије по јединици површине објекта (ЈЗТЕ1) (рсд/м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</si>
  <si>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Специфични трошкови ел.енергије по кориснику (ЈЗТЕ2) (рсд/кор.)</t>
  </si>
  <si>
    <r>
      <t>Специфични трошкови топлотне енергије по јединици грејне површине објекта (ЈЗТГ1) (рсд/м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</si>
  <si>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Специфични трошкови топлотне енергије по кориснику (ЈЗТГ2) (рсд/кор.)</t>
  </si>
  <si>
    <r>
      <t>Специфична потрошња воде по јединици површини објекта (ЈЗВ1) (м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</si>
  <si>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Специфична потрошња воде по кориснику (ЈЗВ2) (м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/кор.)</t>
    </r>
  </si>
  <si>
    <r>
      <t>Специфични трошкови воде по јединици површине објекта (ЈЗТВ1) (рсд/м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</si>
  <si>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Специфични трошкови воде по кориснику (ЈТЗВ2) (рсд/кор.)</t>
  </si>
  <si>
    <t>Административни објекат</t>
  </si>
  <si>
    <t>Зграда управе општинске/градске/државне</t>
  </si>
  <si>
    <t>Природни гас</t>
  </si>
  <si>
    <r>
      <t>m</t>
    </r>
    <r>
      <rPr>
        <vertAlign val="superscript"/>
        <sz val="11"/>
        <color indexed="10"/>
        <rFont val="Calibri"/>
        <family val="2"/>
      </rPr>
      <t>3</t>
    </r>
  </si>
  <si>
    <t>kWh</t>
  </si>
  <si>
    <t>Мазут</t>
  </si>
  <si>
    <t>т</t>
  </si>
  <si>
    <t>Пелет</t>
  </si>
  <si>
    <t>Остало_1</t>
  </si>
  <si>
    <t>x</t>
  </si>
  <si>
    <t>Осталo_2</t>
  </si>
  <si>
    <r>
      <t>m</t>
    </r>
    <r>
      <rPr>
        <vertAlign val="superscript"/>
        <sz val="11"/>
        <rFont val="Calibri"/>
        <family val="2"/>
      </rPr>
      <t>3</t>
    </r>
  </si>
  <si>
    <t xml:space="preserve"> - </t>
  </si>
  <si>
    <t>Градско централно грејање</t>
  </si>
  <si>
    <t>XZY</t>
  </si>
  <si>
    <t>КАТЕГОРИЈЕ:</t>
  </si>
  <si>
    <t>Образовне институције</t>
  </si>
  <si>
    <t>Институције културе</t>
  </si>
  <si>
    <t>Спортски објекти</t>
  </si>
  <si>
    <t>Административни објекти</t>
  </si>
  <si>
    <t>ПОТКАТЕГОРИЈА:</t>
  </si>
  <si>
    <t>Вртић</t>
  </si>
  <si>
    <t>Основна школа</t>
  </si>
  <si>
    <t>Средња школа</t>
  </si>
  <si>
    <t>Виша школа</t>
  </si>
  <si>
    <t>Домови културе</t>
  </si>
  <si>
    <t>Позориште</t>
  </si>
  <si>
    <t>Остало</t>
  </si>
  <si>
    <t>Спортски центри</t>
  </si>
  <si>
    <t>Зграде управе општинске/ градске/ државне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</si>
</sst>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indexed="8"/>
      <name val="Calibri"/>
      <family val="2"/>
    </font>
    <font>
      <sz val="10"/>
      <name val="Arial"/>
      <family val="0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33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33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33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left" vertical="top" wrapText="1"/>
    </xf>
    <xf numFmtId="0" fontId="41" fillId="34" borderId="19" xfId="0" applyFont="1" applyFill="1" applyBorder="1" applyAlignment="1">
      <alignment horizontal="left" vertical="top" wrapText="1"/>
    </xf>
    <xf numFmtId="0" fontId="41" fillId="34" borderId="19" xfId="0" applyFont="1" applyFill="1" applyBorder="1" applyAlignment="1">
      <alignment wrapText="1"/>
    </xf>
    <xf numFmtId="0" fontId="41" fillId="34" borderId="20" xfId="0" applyFont="1" applyFill="1" applyBorder="1" applyAlignment="1">
      <alignment horizontal="left" vertical="top"/>
    </xf>
    <xf numFmtId="0" fontId="41" fillId="34" borderId="21" xfId="0" applyFont="1" applyFill="1" applyBorder="1" applyAlignment="1">
      <alignment horizontal="left" vertical="top"/>
    </xf>
    <xf numFmtId="0" fontId="41" fillId="34" borderId="18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2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3" sqref="B3:B8"/>
    </sheetView>
  </sheetViews>
  <sheetFormatPr defaultColWidth="8.57421875" defaultRowHeight="15"/>
  <cols>
    <col min="1" max="1" width="7.7109375" style="12" customWidth="1"/>
    <col min="2" max="2" width="14.8515625" style="0" customWidth="1"/>
    <col min="3" max="3" width="16.8515625" style="13" customWidth="1"/>
    <col min="4" max="4" width="19.28125" style="13" customWidth="1"/>
    <col min="5" max="5" width="9.8515625" style="0" customWidth="1"/>
    <col min="6" max="6" width="15.421875" style="0" customWidth="1"/>
    <col min="7" max="9" width="8.57421875" style="0" customWidth="1"/>
    <col min="10" max="10" width="10.421875" style="0" bestFit="1" customWidth="1"/>
    <col min="11" max="13" width="8.57421875" style="0" customWidth="1"/>
    <col min="14" max="14" width="17.57421875" style="0" customWidth="1"/>
    <col min="15" max="15" width="17.00390625" style="0" customWidth="1"/>
    <col min="16" max="16" width="17.8515625" style="0" customWidth="1"/>
    <col min="17" max="17" width="28.00390625" style="0" customWidth="1"/>
    <col min="18" max="20" width="10.00390625" style="0" customWidth="1"/>
    <col min="21" max="21" width="26.8515625" style="0" bestFit="1" customWidth="1"/>
    <col min="22" max="22" width="14.421875" style="0" customWidth="1"/>
    <col min="23" max="26" width="9.7109375" style="0" bestFit="1" customWidth="1"/>
    <col min="27" max="31" width="10.7109375" style="0" bestFit="1" customWidth="1"/>
    <col min="32" max="32" width="26.8515625" style="0" bestFit="1" customWidth="1"/>
    <col min="33" max="33" width="9.7109375" style="0" bestFit="1" customWidth="1"/>
    <col min="34" max="34" width="10.140625" style="0" customWidth="1"/>
    <col min="35" max="38" width="10.7109375" style="0" bestFit="1" customWidth="1"/>
    <col min="39" max="41" width="8.57421875" style="0" customWidth="1"/>
    <col min="42" max="42" width="26.8515625" style="0" bestFit="1" customWidth="1"/>
    <col min="43" max="45" width="8.57421875" style="0" customWidth="1"/>
    <col min="46" max="48" width="9.7109375" style="0" bestFit="1" customWidth="1"/>
    <col min="49" max="49" width="26.8515625" style="0" bestFit="1" customWidth="1"/>
    <col min="50" max="50" width="8.57421875" style="0" customWidth="1"/>
    <col min="51" max="52" width="9.7109375" style="0" bestFit="1" customWidth="1"/>
    <col min="53" max="55" width="10.7109375" style="0" bestFit="1" customWidth="1"/>
    <col min="56" max="58" width="8.57421875" style="0" customWidth="1"/>
    <col min="59" max="61" width="10.7109375" style="0" bestFit="1" customWidth="1"/>
  </cols>
  <sheetData>
    <row r="1" spans="1:97" s="1" customFormat="1" ht="71.25" customHeight="1">
      <c r="A1" s="53" t="s">
        <v>0</v>
      </c>
      <c r="B1" s="53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3" t="s">
        <v>6</v>
      </c>
      <c r="H1" s="53"/>
      <c r="I1" s="53"/>
      <c r="J1" s="53" t="s">
        <v>7</v>
      </c>
      <c r="K1" s="53" t="s">
        <v>8</v>
      </c>
      <c r="L1" s="53"/>
      <c r="M1" s="53"/>
      <c r="N1" s="52" t="s">
        <v>9</v>
      </c>
      <c r="O1" s="52" t="s">
        <v>10</v>
      </c>
      <c r="P1" s="52" t="s">
        <v>11</v>
      </c>
      <c r="Q1" s="53" t="s">
        <v>12</v>
      </c>
      <c r="R1" s="52" t="s">
        <v>13</v>
      </c>
      <c r="S1" s="52"/>
      <c r="T1" s="52"/>
      <c r="U1" s="53" t="s">
        <v>14</v>
      </c>
      <c r="V1" s="52" t="s">
        <v>15</v>
      </c>
      <c r="W1" s="52" t="s">
        <v>16</v>
      </c>
      <c r="X1" s="52"/>
      <c r="Y1" s="52"/>
      <c r="Z1" s="48" t="s">
        <v>17</v>
      </c>
      <c r="AA1" s="48"/>
      <c r="AB1" s="48"/>
      <c r="AC1" s="51" t="s">
        <v>18</v>
      </c>
      <c r="AD1" s="51"/>
      <c r="AE1" s="51"/>
      <c r="AF1" s="52" t="s">
        <v>14</v>
      </c>
      <c r="AG1" s="51" t="s">
        <v>19</v>
      </c>
      <c r="AH1" s="51"/>
      <c r="AI1" s="51"/>
      <c r="AJ1" s="48" t="s">
        <v>20</v>
      </c>
      <c r="AK1" s="48"/>
      <c r="AL1" s="48"/>
      <c r="AM1" s="51" t="s">
        <v>21</v>
      </c>
      <c r="AN1" s="51"/>
      <c r="AO1" s="51"/>
      <c r="AP1" s="52" t="s">
        <v>14</v>
      </c>
      <c r="AQ1" s="51" t="s">
        <v>22</v>
      </c>
      <c r="AR1" s="51"/>
      <c r="AS1" s="51"/>
      <c r="AT1" s="48" t="s">
        <v>23</v>
      </c>
      <c r="AU1" s="48"/>
      <c r="AV1" s="48"/>
      <c r="AW1" s="52" t="s">
        <v>14</v>
      </c>
      <c r="AX1" s="48" t="s">
        <v>24</v>
      </c>
      <c r="AY1" s="48"/>
      <c r="AZ1" s="48"/>
      <c r="BA1" s="48" t="s">
        <v>25</v>
      </c>
      <c r="BB1" s="48"/>
      <c r="BC1" s="48"/>
      <c r="BD1" s="51" t="s">
        <v>26</v>
      </c>
      <c r="BE1" s="51"/>
      <c r="BF1" s="51"/>
      <c r="BG1" s="50" t="s">
        <v>27</v>
      </c>
      <c r="BH1" s="50"/>
      <c r="BI1" s="50"/>
      <c r="BJ1" s="48" t="s">
        <v>28</v>
      </c>
      <c r="BK1" s="48"/>
      <c r="BL1" s="48"/>
      <c r="BM1" s="48" t="s">
        <v>29</v>
      </c>
      <c r="BN1" s="48"/>
      <c r="BO1" s="48"/>
      <c r="BP1" s="48" t="s">
        <v>30</v>
      </c>
      <c r="BQ1" s="48"/>
      <c r="BR1" s="48"/>
      <c r="BS1" s="48" t="s">
        <v>31</v>
      </c>
      <c r="BT1" s="48"/>
      <c r="BU1" s="48"/>
      <c r="BV1" s="48" t="s">
        <v>32</v>
      </c>
      <c r="BW1" s="48"/>
      <c r="BX1" s="48"/>
      <c r="BY1" s="48" t="s">
        <v>33</v>
      </c>
      <c r="BZ1" s="48"/>
      <c r="CA1" s="48"/>
      <c r="CB1" s="48" t="s">
        <v>34</v>
      </c>
      <c r="CC1" s="48"/>
      <c r="CD1" s="48"/>
      <c r="CE1" s="49" t="s">
        <v>35</v>
      </c>
      <c r="CF1" s="49"/>
      <c r="CG1" s="49"/>
      <c r="CH1" s="48" t="s">
        <v>36</v>
      </c>
      <c r="CI1" s="48"/>
      <c r="CJ1" s="48"/>
      <c r="CK1" s="48" t="s">
        <v>37</v>
      </c>
      <c r="CL1" s="48"/>
      <c r="CM1" s="48"/>
      <c r="CN1" s="48" t="s">
        <v>38</v>
      </c>
      <c r="CO1" s="48"/>
      <c r="CP1" s="48"/>
      <c r="CQ1" s="48" t="s">
        <v>39</v>
      </c>
      <c r="CR1" s="48"/>
      <c r="CS1" s="48"/>
    </row>
    <row r="2" spans="1:97" ht="15">
      <c r="A2" s="53"/>
      <c r="B2" s="53"/>
      <c r="C2" s="52"/>
      <c r="D2" s="52"/>
      <c r="E2" s="52"/>
      <c r="F2" s="52"/>
      <c r="G2" s="2">
        <v>2013</v>
      </c>
      <c r="H2" s="2">
        <v>2014</v>
      </c>
      <c r="I2" s="2">
        <v>2015</v>
      </c>
      <c r="J2" s="53"/>
      <c r="K2" s="2">
        <v>2013</v>
      </c>
      <c r="L2" s="2">
        <v>2014</v>
      </c>
      <c r="M2" s="2">
        <v>2015</v>
      </c>
      <c r="N2" s="52"/>
      <c r="O2" s="52"/>
      <c r="P2" s="52"/>
      <c r="Q2" s="53"/>
      <c r="R2" s="2">
        <v>2013</v>
      </c>
      <c r="S2" s="2">
        <v>2014</v>
      </c>
      <c r="T2" s="2">
        <v>2015</v>
      </c>
      <c r="U2" s="53"/>
      <c r="V2" s="52"/>
      <c r="W2" s="2">
        <v>2013</v>
      </c>
      <c r="X2" s="2">
        <v>2014</v>
      </c>
      <c r="Y2" s="2">
        <v>2015</v>
      </c>
      <c r="Z2" s="14">
        <v>2013</v>
      </c>
      <c r="AA2" s="14">
        <v>2014</v>
      </c>
      <c r="AB2" s="14">
        <v>2015</v>
      </c>
      <c r="AC2" s="2">
        <v>2013</v>
      </c>
      <c r="AD2" s="2">
        <v>2014</v>
      </c>
      <c r="AE2" s="2">
        <v>2015</v>
      </c>
      <c r="AF2" s="52"/>
      <c r="AG2" s="2">
        <v>2013</v>
      </c>
      <c r="AH2" s="2">
        <v>2014</v>
      </c>
      <c r="AI2" s="2">
        <v>2015</v>
      </c>
      <c r="AJ2" s="14">
        <v>2013</v>
      </c>
      <c r="AK2" s="14">
        <v>2014</v>
      </c>
      <c r="AL2" s="14">
        <v>2015</v>
      </c>
      <c r="AM2" s="2">
        <v>2013</v>
      </c>
      <c r="AN2" s="2">
        <v>2014</v>
      </c>
      <c r="AO2" s="2">
        <v>2015</v>
      </c>
      <c r="AP2" s="52"/>
      <c r="AQ2" s="2">
        <v>2013</v>
      </c>
      <c r="AR2" s="2">
        <v>2014</v>
      </c>
      <c r="AS2" s="2">
        <v>2015</v>
      </c>
      <c r="AT2" s="14">
        <v>2013</v>
      </c>
      <c r="AU2" s="14">
        <v>2014</v>
      </c>
      <c r="AV2" s="14">
        <v>2015</v>
      </c>
      <c r="AW2" s="52"/>
      <c r="AX2" s="14">
        <v>2013</v>
      </c>
      <c r="AY2" s="14">
        <v>2014</v>
      </c>
      <c r="AZ2" s="14">
        <v>2015</v>
      </c>
      <c r="BA2" s="14">
        <v>2013</v>
      </c>
      <c r="BB2" s="14">
        <v>2014</v>
      </c>
      <c r="BC2" s="14">
        <v>2015</v>
      </c>
      <c r="BD2" s="2">
        <v>2013</v>
      </c>
      <c r="BE2" s="2">
        <v>2014</v>
      </c>
      <c r="BF2" s="2">
        <v>2015</v>
      </c>
      <c r="BG2" s="2">
        <v>2013</v>
      </c>
      <c r="BH2" s="2">
        <v>2014</v>
      </c>
      <c r="BI2" s="3">
        <v>2015</v>
      </c>
      <c r="BJ2" s="14">
        <v>2013</v>
      </c>
      <c r="BK2" s="14">
        <v>2014</v>
      </c>
      <c r="BL2" s="14">
        <v>2015</v>
      </c>
      <c r="BM2" s="14">
        <v>2013</v>
      </c>
      <c r="BN2" s="14">
        <v>2014</v>
      </c>
      <c r="BO2" s="14">
        <v>2015</v>
      </c>
      <c r="BP2" s="14">
        <v>2013</v>
      </c>
      <c r="BQ2" s="14">
        <v>2014</v>
      </c>
      <c r="BR2" s="14">
        <v>2015</v>
      </c>
      <c r="BS2" s="14">
        <v>2013</v>
      </c>
      <c r="BT2" s="14">
        <v>2014</v>
      </c>
      <c r="BU2" s="14">
        <v>2015</v>
      </c>
      <c r="BV2" s="15">
        <v>2013</v>
      </c>
      <c r="BW2" s="15">
        <v>2014</v>
      </c>
      <c r="BX2" s="15">
        <v>2015</v>
      </c>
      <c r="BY2" s="14">
        <v>2013</v>
      </c>
      <c r="BZ2" s="14">
        <v>2014</v>
      </c>
      <c r="CA2" s="14">
        <v>2015</v>
      </c>
      <c r="CB2" s="14">
        <v>2013</v>
      </c>
      <c r="CC2" s="14">
        <v>2014</v>
      </c>
      <c r="CD2" s="14">
        <v>2015</v>
      </c>
      <c r="CE2" s="14">
        <v>2013</v>
      </c>
      <c r="CF2" s="14">
        <v>2014</v>
      </c>
      <c r="CG2" s="16">
        <v>2015</v>
      </c>
      <c r="CH2" s="14">
        <v>2013</v>
      </c>
      <c r="CI2" s="14">
        <v>2014</v>
      </c>
      <c r="CJ2" s="14">
        <v>2015</v>
      </c>
      <c r="CK2" s="14">
        <v>2013</v>
      </c>
      <c r="CL2" s="14">
        <v>2014</v>
      </c>
      <c r="CM2" s="14">
        <v>2015</v>
      </c>
      <c r="CN2" s="14">
        <v>2013</v>
      </c>
      <c r="CO2" s="14">
        <v>2014</v>
      </c>
      <c r="CP2" s="14">
        <v>2015</v>
      </c>
      <c r="CQ2" s="14">
        <v>2013</v>
      </c>
      <c r="CR2" s="14">
        <v>2014</v>
      </c>
      <c r="CS2" s="14">
        <v>2015</v>
      </c>
    </row>
    <row r="3" spans="1:97" ht="13.5" customHeight="1">
      <c r="A3" s="45">
        <v>1</v>
      </c>
      <c r="B3" s="46"/>
      <c r="C3" s="47"/>
      <c r="D3" s="47"/>
      <c r="E3" s="44"/>
      <c r="F3" s="44"/>
      <c r="G3" s="44"/>
      <c r="H3" s="44"/>
      <c r="I3" s="44"/>
      <c r="J3" s="44"/>
      <c r="K3" s="44"/>
      <c r="L3" s="44"/>
      <c r="M3" s="44"/>
      <c r="N3" s="43"/>
      <c r="O3" s="43"/>
      <c r="P3" s="43"/>
      <c r="Q3" s="43"/>
      <c r="R3" s="44"/>
      <c r="S3" s="44"/>
      <c r="T3" s="44"/>
      <c r="U3" s="17" t="s">
        <v>42</v>
      </c>
      <c r="V3" s="17" t="s">
        <v>51</v>
      </c>
      <c r="W3" s="18"/>
      <c r="X3" s="18"/>
      <c r="Y3" s="18"/>
      <c r="Z3" s="19">
        <f>W3*9.26</f>
        <v>0</v>
      </c>
      <c r="AA3" s="19">
        <f>X3*9.26</f>
        <v>0</v>
      </c>
      <c r="AB3" s="19">
        <f>Y3*9.26</f>
        <v>0</v>
      </c>
      <c r="AC3" s="43"/>
      <c r="AD3" s="43"/>
      <c r="AE3" s="43"/>
      <c r="AF3" s="17" t="s">
        <v>42</v>
      </c>
      <c r="AG3" s="18"/>
      <c r="AH3" s="18"/>
      <c r="AI3" s="18"/>
      <c r="AJ3" s="34">
        <f>AC3+AG3+AG4+AG5+AG6+AG7+AG8</f>
        <v>0</v>
      </c>
      <c r="AK3" s="34">
        <f>AD3+AH3+AH4+AH5+AH6+AH7+AH8</f>
        <v>0</v>
      </c>
      <c r="AL3" s="34">
        <f>AE3+AI3+AI4+AI5+AI6+AI7+AI8</f>
        <v>0</v>
      </c>
      <c r="AM3" s="43"/>
      <c r="AN3" s="43"/>
      <c r="AO3" s="43"/>
      <c r="AP3" s="17" t="s">
        <v>42</v>
      </c>
      <c r="AQ3" s="20"/>
      <c r="AR3" s="20"/>
      <c r="AS3" s="20"/>
      <c r="AT3" s="34">
        <f>R3*0.8</f>
        <v>0</v>
      </c>
      <c r="AU3" s="34">
        <f>S3*0.8</f>
        <v>0</v>
      </c>
      <c r="AV3" s="34">
        <f>T3*0.8</f>
        <v>0</v>
      </c>
      <c r="AW3" s="17" t="s">
        <v>42</v>
      </c>
      <c r="AX3" s="19">
        <f aca="true" t="shared" si="0" ref="AX3:AX98">Z3*0.4</f>
        <v>0</v>
      </c>
      <c r="AY3" s="19">
        <f aca="true" t="shared" si="1" ref="AY3:AY98">AA3*0.4</f>
        <v>0</v>
      </c>
      <c r="AZ3" s="19">
        <f aca="true" t="shared" si="2" ref="AZ3:AZ98">AB3*0.04</f>
        <v>0</v>
      </c>
      <c r="BA3" s="34">
        <f>AT3+AX4+AX3+AX4+AX5+AX6+AX7+AX8</f>
        <v>0</v>
      </c>
      <c r="BB3" s="34">
        <f>AU3+AY4+AY3+AY4+AY5+AY6+AY7+AY8</f>
        <v>0</v>
      </c>
      <c r="BC3" s="34">
        <f>AV3+AZ4+AZ3+AZ4+AZ5+AZ6+AZ7+AZ8</f>
        <v>0</v>
      </c>
      <c r="BD3" s="42"/>
      <c r="BE3" s="42"/>
      <c r="BF3" s="42"/>
      <c r="BG3" s="43"/>
      <c r="BH3" s="43"/>
      <c r="BI3" s="43"/>
      <c r="BJ3" s="34" t="e">
        <f>R3/N3</f>
        <v>#DIV/0!</v>
      </c>
      <c r="BK3" s="34" t="e">
        <f>S3/N3</f>
        <v>#DIV/0!</v>
      </c>
      <c r="BL3" s="34" t="e">
        <f>T3/N3</f>
        <v>#DIV/0!</v>
      </c>
      <c r="BM3" s="34" t="e">
        <f>R3/G3</f>
        <v>#DIV/0!</v>
      </c>
      <c r="BN3" s="34" t="e">
        <f>S3/H3</f>
        <v>#DIV/0!</v>
      </c>
      <c r="BO3" s="34" t="e">
        <f>T3/I3</f>
        <v>#DIV/0!</v>
      </c>
      <c r="BP3" s="34" t="e">
        <f>(Z3+Z4+Z5+Z6+Z7+Z8)/O3</f>
        <v>#DIV/0!</v>
      </c>
      <c r="BQ3" s="34" t="e">
        <f>(AA3+AA4+AA5+AA6+AA7+AA8)/O3</f>
        <v>#DIV/0!</v>
      </c>
      <c r="BR3" s="34" t="e">
        <f>(AB3+AB4+AB5+AB6+AB7+AB8)/O3</f>
        <v>#DIV/0!</v>
      </c>
      <c r="BS3" s="34" t="e">
        <f>(Z3+Z4+Z5+Z6+Z7+Z8)/G3</f>
        <v>#DIV/0!</v>
      </c>
      <c r="BT3" s="34" t="e">
        <f>(AA3+AA4+AA5+AA6+AA7+AA8)/H3</f>
        <v>#DIV/0!</v>
      </c>
      <c r="BU3" s="34" t="e">
        <f>(AB3+AB4+AB5+AB6+AB7+AB8)/I3</f>
        <v>#DIV/0!</v>
      </c>
      <c r="BV3" s="34" t="e">
        <f>AC3/N3</f>
        <v>#DIV/0!</v>
      </c>
      <c r="BW3" s="34" t="e">
        <f>AD3/N3</f>
        <v>#DIV/0!</v>
      </c>
      <c r="BX3" s="34" t="e">
        <f>AE3/N3</f>
        <v>#DIV/0!</v>
      </c>
      <c r="BY3" s="34" t="e">
        <f>AC3/G3</f>
        <v>#DIV/0!</v>
      </c>
      <c r="BZ3" s="34" t="e">
        <f>AD3/H3</f>
        <v>#DIV/0!</v>
      </c>
      <c r="CA3" s="34" t="e">
        <f>AE3/I3</f>
        <v>#DIV/0!</v>
      </c>
      <c r="CB3" s="34" t="e">
        <f>(AG3+AG4+AG5+AG6+AG7+AG8)/O3</f>
        <v>#DIV/0!</v>
      </c>
      <c r="CC3" s="34" t="e">
        <f>(AH3+AH4+AH5+AH6+AH7+AH8)/O3</f>
        <v>#DIV/0!</v>
      </c>
      <c r="CD3" s="34" t="e">
        <f>(AI3+AI4+AI5+AI6+AI7+AI8)/O3</f>
        <v>#DIV/0!</v>
      </c>
      <c r="CE3" s="34" t="e">
        <f>(AG3+AG4+AG5+AG6+AG7+AG8)/G3</f>
        <v>#DIV/0!</v>
      </c>
      <c r="CF3" s="34" t="e">
        <f>(AH3+AH4+AH5+AH6+AH7+AH8)/H3</f>
        <v>#DIV/0!</v>
      </c>
      <c r="CG3" s="34" t="e">
        <f>(AI3+AI4+AI5+AI6+AI7+AI8)/I3</f>
        <v>#DIV/0!</v>
      </c>
      <c r="CH3" s="34" t="e">
        <f>BD3/N3</f>
        <v>#DIV/0!</v>
      </c>
      <c r="CI3" s="34" t="e">
        <f>BE3/N3</f>
        <v>#DIV/0!</v>
      </c>
      <c r="CJ3" s="34" t="e">
        <f>BF3/N3</f>
        <v>#DIV/0!</v>
      </c>
      <c r="CK3" s="34" t="e">
        <f>BD3/G3</f>
        <v>#DIV/0!</v>
      </c>
      <c r="CL3" s="34" t="e">
        <f>BE3/H3</f>
        <v>#DIV/0!</v>
      </c>
      <c r="CM3" s="34" t="e">
        <f>BF3/I3</f>
        <v>#DIV/0!</v>
      </c>
      <c r="CN3" s="34" t="e">
        <f>BG3/N3</f>
        <v>#DIV/0!</v>
      </c>
      <c r="CO3" s="34" t="e">
        <f>BH3/N3</f>
        <v>#DIV/0!</v>
      </c>
      <c r="CP3" s="34" t="e">
        <f>BI3/N3</f>
        <v>#DIV/0!</v>
      </c>
      <c r="CQ3" s="34" t="e">
        <f>BG3/G3</f>
        <v>#DIV/0!</v>
      </c>
      <c r="CR3" s="34" t="e">
        <f>BH3/H3</f>
        <v>#DIV/0!</v>
      </c>
      <c r="CS3" s="35" t="e">
        <f>BI3/I3</f>
        <v>#DIV/0!</v>
      </c>
    </row>
    <row r="4" spans="1:97" ht="15">
      <c r="A4" s="45"/>
      <c r="B4" s="46"/>
      <c r="C4" s="47"/>
      <c r="D4" s="47"/>
      <c r="E4" s="44"/>
      <c r="F4" s="44"/>
      <c r="G4" s="44"/>
      <c r="H4" s="44"/>
      <c r="I4" s="44"/>
      <c r="J4" s="44"/>
      <c r="K4" s="44"/>
      <c r="L4" s="44"/>
      <c r="M4" s="44"/>
      <c r="N4" s="43"/>
      <c r="O4" s="43"/>
      <c r="P4" s="43"/>
      <c r="Q4" s="43"/>
      <c r="R4" s="44"/>
      <c r="S4" s="44"/>
      <c r="T4" s="44"/>
      <c r="U4" s="21" t="s">
        <v>53</v>
      </c>
      <c r="V4" s="22" t="s">
        <v>44</v>
      </c>
      <c r="W4" s="23"/>
      <c r="X4" s="23"/>
      <c r="Y4" s="23"/>
      <c r="Z4" s="24">
        <f>W4</f>
        <v>0</v>
      </c>
      <c r="AA4" s="24">
        <f>X4</f>
        <v>0</v>
      </c>
      <c r="AB4" s="24">
        <f>Y4</f>
        <v>0</v>
      </c>
      <c r="AC4" s="43"/>
      <c r="AD4" s="43"/>
      <c r="AE4" s="43"/>
      <c r="AF4" s="21" t="s">
        <v>53</v>
      </c>
      <c r="AG4" s="23"/>
      <c r="AH4" s="23"/>
      <c r="AI4" s="23"/>
      <c r="AJ4" s="34"/>
      <c r="AK4" s="34"/>
      <c r="AL4" s="34"/>
      <c r="AM4" s="43"/>
      <c r="AN4" s="43"/>
      <c r="AO4" s="43"/>
      <c r="AP4" s="21" t="s">
        <v>53</v>
      </c>
      <c r="AQ4" s="25"/>
      <c r="AR4" s="25"/>
      <c r="AS4" s="25"/>
      <c r="AT4" s="34"/>
      <c r="AU4" s="34"/>
      <c r="AV4" s="34"/>
      <c r="AW4" s="21" t="s">
        <v>53</v>
      </c>
      <c r="AX4" s="24">
        <f t="shared" si="0"/>
        <v>0</v>
      </c>
      <c r="AY4" s="24">
        <f t="shared" si="1"/>
        <v>0</v>
      </c>
      <c r="AZ4" s="24">
        <f t="shared" si="2"/>
        <v>0</v>
      </c>
      <c r="BA4" s="34"/>
      <c r="BB4" s="34"/>
      <c r="BC4" s="34"/>
      <c r="BD4" s="42"/>
      <c r="BE4" s="42"/>
      <c r="BF4" s="42"/>
      <c r="BG4" s="43"/>
      <c r="BH4" s="43"/>
      <c r="BI4" s="43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5"/>
    </row>
    <row r="5" spans="1:97" ht="15">
      <c r="A5" s="45"/>
      <c r="B5" s="46"/>
      <c r="C5" s="47"/>
      <c r="D5" s="47"/>
      <c r="E5" s="44"/>
      <c r="F5" s="44"/>
      <c r="G5" s="44"/>
      <c r="H5" s="44"/>
      <c r="I5" s="44"/>
      <c r="J5" s="44"/>
      <c r="K5" s="44"/>
      <c r="L5" s="44"/>
      <c r="M5" s="44"/>
      <c r="N5" s="43"/>
      <c r="O5" s="43"/>
      <c r="P5" s="43"/>
      <c r="Q5" s="43"/>
      <c r="R5" s="44"/>
      <c r="S5" s="44"/>
      <c r="T5" s="44"/>
      <c r="U5" s="21" t="s">
        <v>45</v>
      </c>
      <c r="V5" s="22" t="s">
        <v>46</v>
      </c>
      <c r="W5" s="23"/>
      <c r="X5" s="23"/>
      <c r="Y5" s="23"/>
      <c r="Z5" s="24">
        <f>W5*11000</f>
        <v>0</v>
      </c>
      <c r="AA5" s="24">
        <f>X5*11000</f>
        <v>0</v>
      </c>
      <c r="AB5" s="24">
        <f>Y5*11000</f>
        <v>0</v>
      </c>
      <c r="AC5" s="43"/>
      <c r="AD5" s="43"/>
      <c r="AE5" s="43"/>
      <c r="AF5" s="21" t="s">
        <v>45</v>
      </c>
      <c r="AG5" s="23"/>
      <c r="AH5" s="23"/>
      <c r="AI5" s="23"/>
      <c r="AJ5" s="34"/>
      <c r="AK5" s="34"/>
      <c r="AL5" s="34"/>
      <c r="AM5" s="43"/>
      <c r="AN5" s="43"/>
      <c r="AO5" s="43"/>
      <c r="AP5" s="21" t="s">
        <v>45</v>
      </c>
      <c r="AQ5" s="25"/>
      <c r="AR5" s="25"/>
      <c r="AS5" s="25"/>
      <c r="AT5" s="34"/>
      <c r="AU5" s="34"/>
      <c r="AV5" s="34"/>
      <c r="AW5" s="21" t="s">
        <v>45</v>
      </c>
      <c r="AX5" s="19">
        <f t="shared" si="0"/>
        <v>0</v>
      </c>
      <c r="AY5" s="19">
        <f t="shared" si="1"/>
        <v>0</v>
      </c>
      <c r="AZ5" s="19">
        <f t="shared" si="2"/>
        <v>0</v>
      </c>
      <c r="BA5" s="34"/>
      <c r="BB5" s="34"/>
      <c r="BC5" s="34"/>
      <c r="BD5" s="42"/>
      <c r="BE5" s="42"/>
      <c r="BF5" s="42"/>
      <c r="BG5" s="43"/>
      <c r="BH5" s="43"/>
      <c r="BI5" s="43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5"/>
    </row>
    <row r="6" spans="1:97" ht="15">
      <c r="A6" s="45"/>
      <c r="B6" s="46"/>
      <c r="C6" s="47"/>
      <c r="D6" s="47"/>
      <c r="E6" s="44"/>
      <c r="F6" s="44"/>
      <c r="G6" s="44"/>
      <c r="H6" s="44"/>
      <c r="I6" s="44"/>
      <c r="J6" s="44"/>
      <c r="K6" s="44"/>
      <c r="L6" s="44"/>
      <c r="M6" s="44"/>
      <c r="N6" s="43"/>
      <c r="O6" s="43"/>
      <c r="P6" s="43"/>
      <c r="Q6" s="43"/>
      <c r="R6" s="44"/>
      <c r="S6" s="44"/>
      <c r="T6" s="44"/>
      <c r="U6" s="21" t="s">
        <v>47</v>
      </c>
      <c r="V6" s="22" t="s">
        <v>46</v>
      </c>
      <c r="W6" s="23"/>
      <c r="X6" s="23"/>
      <c r="Y6" s="23"/>
      <c r="Z6" s="24">
        <f>W6*3500</f>
        <v>0</v>
      </c>
      <c r="AA6" s="24">
        <f>X6*3500</f>
        <v>0</v>
      </c>
      <c r="AB6" s="24">
        <f>Y6*3500</f>
        <v>0</v>
      </c>
      <c r="AC6" s="43"/>
      <c r="AD6" s="43"/>
      <c r="AE6" s="43"/>
      <c r="AF6" s="21" t="s">
        <v>47</v>
      </c>
      <c r="AG6" s="23"/>
      <c r="AH6" s="23"/>
      <c r="AI6" s="23"/>
      <c r="AJ6" s="34"/>
      <c r="AK6" s="34"/>
      <c r="AL6" s="34"/>
      <c r="AM6" s="43"/>
      <c r="AN6" s="43"/>
      <c r="AO6" s="43"/>
      <c r="AP6" s="21" t="s">
        <v>47</v>
      </c>
      <c r="AQ6" s="25"/>
      <c r="AR6" s="25"/>
      <c r="AS6" s="25"/>
      <c r="AT6" s="34"/>
      <c r="AU6" s="34"/>
      <c r="AV6" s="34"/>
      <c r="AW6" s="21" t="s">
        <v>47</v>
      </c>
      <c r="AX6" s="24">
        <f t="shared" si="0"/>
        <v>0</v>
      </c>
      <c r="AY6" s="24">
        <f t="shared" si="1"/>
        <v>0</v>
      </c>
      <c r="AZ6" s="24">
        <f t="shared" si="2"/>
        <v>0</v>
      </c>
      <c r="BA6" s="34"/>
      <c r="BB6" s="34"/>
      <c r="BC6" s="34"/>
      <c r="BD6" s="42"/>
      <c r="BE6" s="42"/>
      <c r="BF6" s="42"/>
      <c r="BG6" s="43"/>
      <c r="BH6" s="43"/>
      <c r="BI6" s="43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5"/>
    </row>
    <row r="7" spans="1:97" ht="15">
      <c r="A7" s="45"/>
      <c r="B7" s="46"/>
      <c r="C7" s="47"/>
      <c r="D7" s="47"/>
      <c r="E7" s="44"/>
      <c r="F7" s="44"/>
      <c r="G7" s="44"/>
      <c r="H7" s="44"/>
      <c r="I7" s="44"/>
      <c r="J7" s="44"/>
      <c r="K7" s="44"/>
      <c r="L7" s="44"/>
      <c r="M7" s="44"/>
      <c r="N7" s="43"/>
      <c r="O7" s="43"/>
      <c r="P7" s="43"/>
      <c r="Q7" s="43"/>
      <c r="R7" s="44"/>
      <c r="S7" s="44"/>
      <c r="T7" s="44"/>
      <c r="U7" s="21" t="s">
        <v>48</v>
      </c>
      <c r="V7" s="22" t="s">
        <v>49</v>
      </c>
      <c r="W7" s="23"/>
      <c r="X7" s="23"/>
      <c r="Y7" s="23"/>
      <c r="Z7" s="24"/>
      <c r="AA7" s="24"/>
      <c r="AB7" s="24"/>
      <c r="AC7" s="43"/>
      <c r="AD7" s="43"/>
      <c r="AE7" s="43"/>
      <c r="AF7" s="21" t="s">
        <v>48</v>
      </c>
      <c r="AG7" s="23"/>
      <c r="AH7" s="23"/>
      <c r="AI7" s="23"/>
      <c r="AJ7" s="34"/>
      <c r="AK7" s="34"/>
      <c r="AL7" s="34"/>
      <c r="AM7" s="43"/>
      <c r="AN7" s="43"/>
      <c r="AO7" s="43"/>
      <c r="AP7" s="21" t="s">
        <v>48</v>
      </c>
      <c r="AQ7" s="25"/>
      <c r="AR7" s="25"/>
      <c r="AS7" s="25"/>
      <c r="AT7" s="34"/>
      <c r="AU7" s="34"/>
      <c r="AV7" s="34"/>
      <c r="AW7" s="21" t="s">
        <v>48</v>
      </c>
      <c r="AX7" s="19">
        <f t="shared" si="0"/>
        <v>0</v>
      </c>
      <c r="AY7" s="19">
        <f t="shared" si="1"/>
        <v>0</v>
      </c>
      <c r="AZ7" s="19">
        <f t="shared" si="2"/>
        <v>0</v>
      </c>
      <c r="BA7" s="34"/>
      <c r="BB7" s="34"/>
      <c r="BC7" s="34"/>
      <c r="BD7" s="42"/>
      <c r="BE7" s="42"/>
      <c r="BF7" s="42"/>
      <c r="BG7" s="43"/>
      <c r="BH7" s="43"/>
      <c r="BI7" s="43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5"/>
    </row>
    <row r="8" spans="1:97" ht="15">
      <c r="A8" s="45"/>
      <c r="B8" s="46"/>
      <c r="C8" s="47"/>
      <c r="D8" s="47"/>
      <c r="E8" s="44"/>
      <c r="F8" s="44"/>
      <c r="G8" s="44"/>
      <c r="H8" s="44"/>
      <c r="I8" s="44"/>
      <c r="J8" s="44"/>
      <c r="K8" s="44"/>
      <c r="L8" s="44"/>
      <c r="M8" s="44"/>
      <c r="N8" s="43"/>
      <c r="O8" s="43"/>
      <c r="P8" s="43"/>
      <c r="Q8" s="43"/>
      <c r="R8" s="44"/>
      <c r="S8" s="44"/>
      <c r="T8" s="44"/>
      <c r="U8" s="26" t="s">
        <v>50</v>
      </c>
      <c r="V8" s="27" t="s">
        <v>49</v>
      </c>
      <c r="W8" s="28"/>
      <c r="X8" s="28"/>
      <c r="Y8" s="28"/>
      <c r="Z8" s="29"/>
      <c r="AA8" s="29"/>
      <c r="AB8" s="29"/>
      <c r="AC8" s="43"/>
      <c r="AD8" s="43"/>
      <c r="AE8" s="43"/>
      <c r="AF8" s="26" t="s">
        <v>50</v>
      </c>
      <c r="AG8" s="28"/>
      <c r="AH8" s="28"/>
      <c r="AI8" s="28"/>
      <c r="AJ8" s="34"/>
      <c r="AK8" s="34"/>
      <c r="AL8" s="34"/>
      <c r="AM8" s="43"/>
      <c r="AN8" s="43"/>
      <c r="AO8" s="43"/>
      <c r="AP8" s="26" t="s">
        <v>50</v>
      </c>
      <c r="AQ8" s="30"/>
      <c r="AR8" s="30"/>
      <c r="AS8" s="30"/>
      <c r="AT8" s="34"/>
      <c r="AU8" s="34"/>
      <c r="AV8" s="34"/>
      <c r="AW8" s="26" t="s">
        <v>50</v>
      </c>
      <c r="AX8" s="24">
        <f t="shared" si="0"/>
        <v>0</v>
      </c>
      <c r="AY8" s="24">
        <f t="shared" si="1"/>
        <v>0</v>
      </c>
      <c r="AZ8" s="24">
        <f t="shared" si="2"/>
        <v>0</v>
      </c>
      <c r="BA8" s="34"/>
      <c r="BB8" s="34"/>
      <c r="BC8" s="34"/>
      <c r="BD8" s="42"/>
      <c r="BE8" s="42"/>
      <c r="BF8" s="42"/>
      <c r="BG8" s="43"/>
      <c r="BH8" s="43"/>
      <c r="BI8" s="43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5"/>
    </row>
    <row r="9" spans="1:97" ht="17.25">
      <c r="A9" s="45">
        <v>2</v>
      </c>
      <c r="B9" s="46"/>
      <c r="C9" s="47"/>
      <c r="D9" s="47"/>
      <c r="E9" s="44"/>
      <c r="F9" s="44"/>
      <c r="G9" s="44"/>
      <c r="H9" s="44"/>
      <c r="I9" s="44"/>
      <c r="J9" s="44"/>
      <c r="K9" s="44"/>
      <c r="L9" s="44"/>
      <c r="M9" s="44"/>
      <c r="N9" s="43"/>
      <c r="O9" s="43"/>
      <c r="P9" s="43"/>
      <c r="Q9" s="43"/>
      <c r="R9" s="44"/>
      <c r="S9" s="44"/>
      <c r="T9" s="44"/>
      <c r="U9" s="17" t="s">
        <v>42</v>
      </c>
      <c r="V9" s="17" t="s">
        <v>51</v>
      </c>
      <c r="W9" s="18"/>
      <c r="X9" s="18"/>
      <c r="Y9" s="18"/>
      <c r="Z9" s="19">
        <f>W9*9.26</f>
        <v>0</v>
      </c>
      <c r="AA9" s="19">
        <f>X9*9.26</f>
        <v>0</v>
      </c>
      <c r="AB9" s="19">
        <f>Y9*9.26</f>
        <v>0</v>
      </c>
      <c r="AC9" s="43"/>
      <c r="AD9" s="43"/>
      <c r="AE9" s="43"/>
      <c r="AF9" s="17" t="s">
        <v>42</v>
      </c>
      <c r="AG9" s="18"/>
      <c r="AH9" s="18"/>
      <c r="AI9" s="18"/>
      <c r="AJ9" s="34">
        <f>AC9+AG9+AG10+AG11+AG12+AG13+AG14</f>
        <v>0</v>
      </c>
      <c r="AK9" s="34">
        <f>AD9+AH9+AH10+AH11+AH12+AH13+AH14</f>
        <v>0</v>
      </c>
      <c r="AL9" s="34">
        <f>AE9+AI9+AI10+AI11+AI12+AI13+AI14</f>
        <v>0</v>
      </c>
      <c r="AM9" s="43"/>
      <c r="AN9" s="43"/>
      <c r="AO9" s="43"/>
      <c r="AP9" s="17" t="s">
        <v>42</v>
      </c>
      <c r="AQ9" s="20"/>
      <c r="AR9" s="20"/>
      <c r="AS9" s="20"/>
      <c r="AT9" s="34">
        <f>R9*0.8</f>
        <v>0</v>
      </c>
      <c r="AU9" s="34">
        <f>S9*0.8</f>
        <v>0</v>
      </c>
      <c r="AV9" s="34">
        <f>T9*0.8</f>
        <v>0</v>
      </c>
      <c r="AW9" s="17" t="s">
        <v>42</v>
      </c>
      <c r="AX9" s="19">
        <f t="shared" si="0"/>
        <v>0</v>
      </c>
      <c r="AY9" s="19">
        <f t="shared" si="1"/>
        <v>0</v>
      </c>
      <c r="AZ9" s="19">
        <f t="shared" si="2"/>
        <v>0</v>
      </c>
      <c r="BA9" s="34">
        <f>AT9+AX10+AX9+AX10+AX11+AX12+AX13+AX14</f>
        <v>0</v>
      </c>
      <c r="BB9" s="34">
        <f>AU9+AY10+AY9+AY10+AY11+AY12+AY13+AY14</f>
        <v>0</v>
      </c>
      <c r="BC9" s="34">
        <f>AV9+AZ10+AZ9+AZ10+AZ11+AZ12+AZ13+AZ14</f>
        <v>0</v>
      </c>
      <c r="BD9" s="42"/>
      <c r="BE9" s="42"/>
      <c r="BF9" s="42"/>
      <c r="BG9" s="43"/>
      <c r="BH9" s="43"/>
      <c r="BI9" s="43"/>
      <c r="BJ9" s="34" t="e">
        <f>R9/N9</f>
        <v>#DIV/0!</v>
      </c>
      <c r="BK9" s="34" t="e">
        <f>S9/N9</f>
        <v>#DIV/0!</v>
      </c>
      <c r="BL9" s="34" t="e">
        <f>T9/N9</f>
        <v>#DIV/0!</v>
      </c>
      <c r="BM9" s="34" t="e">
        <f>R9/G9</f>
        <v>#DIV/0!</v>
      </c>
      <c r="BN9" s="34" t="e">
        <f>S9/H9</f>
        <v>#DIV/0!</v>
      </c>
      <c r="BO9" s="34" t="e">
        <f>T9/I9</f>
        <v>#DIV/0!</v>
      </c>
      <c r="BP9" s="34" t="e">
        <f>(Z9+Z10+Z11+Z12+Z13+Z14)/O9</f>
        <v>#DIV/0!</v>
      </c>
      <c r="BQ9" s="34" t="e">
        <f>(AA9+AA10+AA11+AA12+AA13+AA14)/O9</f>
        <v>#DIV/0!</v>
      </c>
      <c r="BR9" s="34" t="e">
        <f>(AB9+AB10+AB11+AB12+AB13+AB14)/O9</f>
        <v>#DIV/0!</v>
      </c>
      <c r="BS9" s="34" t="e">
        <f>(Z9+Z10+Z11+Z12+Z13+Z14)/G9</f>
        <v>#DIV/0!</v>
      </c>
      <c r="BT9" s="34" t="e">
        <f>(AA9+AA10+AA11+AA12+AA13+AA14)/H9</f>
        <v>#DIV/0!</v>
      </c>
      <c r="BU9" s="34" t="e">
        <f>(AB9+AB10+AB11+AB12+AB13+AB14)/I9</f>
        <v>#DIV/0!</v>
      </c>
      <c r="BV9" s="34" t="e">
        <f>AC9/N9</f>
        <v>#DIV/0!</v>
      </c>
      <c r="BW9" s="34" t="e">
        <f>AD9/N9</f>
        <v>#DIV/0!</v>
      </c>
      <c r="BX9" s="34" t="e">
        <f>AE9/N9</f>
        <v>#DIV/0!</v>
      </c>
      <c r="BY9" s="34" t="e">
        <f>AC9/G9</f>
        <v>#DIV/0!</v>
      </c>
      <c r="BZ9" s="34" t="e">
        <f>AD9/H9</f>
        <v>#DIV/0!</v>
      </c>
      <c r="CA9" s="34" t="e">
        <f>AE9/I9</f>
        <v>#DIV/0!</v>
      </c>
      <c r="CB9" s="34" t="e">
        <f>(AG9+AG10+AG11+AG12+AG13+AG14)/O9</f>
        <v>#DIV/0!</v>
      </c>
      <c r="CC9" s="34" t="e">
        <f>(AH9+AH10+AH11+AH12+AH13+AH14)/O9</f>
        <v>#DIV/0!</v>
      </c>
      <c r="CD9" s="34" t="e">
        <f>(AI9+AI10+AI11+AI12+AI13+AI14)/O9</f>
        <v>#DIV/0!</v>
      </c>
      <c r="CE9" s="34" t="e">
        <f>(AG9+AG10+AG11+AG12+AG13+AG14)/G9</f>
        <v>#DIV/0!</v>
      </c>
      <c r="CF9" s="34" t="e">
        <f>(AH9+AH10+AH11+AH12+AH13+AH14)/H9</f>
        <v>#DIV/0!</v>
      </c>
      <c r="CG9" s="34" t="e">
        <f>(AI9+AI10+AI11+AI12+AI13+AI14)/I9</f>
        <v>#DIV/0!</v>
      </c>
      <c r="CH9" s="34" t="e">
        <f>BD9/N9</f>
        <v>#DIV/0!</v>
      </c>
      <c r="CI9" s="34" t="e">
        <f>BE9/N9</f>
        <v>#DIV/0!</v>
      </c>
      <c r="CJ9" s="34" t="e">
        <f>BF9/N9</f>
        <v>#DIV/0!</v>
      </c>
      <c r="CK9" s="34" t="e">
        <f>BD9/G9</f>
        <v>#DIV/0!</v>
      </c>
      <c r="CL9" s="34" t="e">
        <f>BE9/H9</f>
        <v>#DIV/0!</v>
      </c>
      <c r="CM9" s="34" t="e">
        <f>BF9/I9</f>
        <v>#DIV/0!</v>
      </c>
      <c r="CN9" s="34" t="e">
        <f>BG9/N9</f>
        <v>#DIV/0!</v>
      </c>
      <c r="CO9" s="34" t="e">
        <f>BH9/N9</f>
        <v>#DIV/0!</v>
      </c>
      <c r="CP9" s="34" t="e">
        <f>BI9/N9</f>
        <v>#DIV/0!</v>
      </c>
      <c r="CQ9" s="34" t="e">
        <f>BG9/G9</f>
        <v>#DIV/0!</v>
      </c>
      <c r="CR9" s="34" t="e">
        <f>BH9/H9</f>
        <v>#DIV/0!</v>
      </c>
      <c r="CS9" s="35" t="e">
        <f>BI9/I9</f>
        <v>#DIV/0!</v>
      </c>
    </row>
    <row r="10" spans="1:97" ht="15">
      <c r="A10" s="45"/>
      <c r="B10" s="46"/>
      <c r="C10" s="46"/>
      <c r="D10" s="46"/>
      <c r="E10" s="44"/>
      <c r="F10" s="44"/>
      <c r="G10" s="44"/>
      <c r="H10" s="44"/>
      <c r="I10" s="44"/>
      <c r="J10" s="44"/>
      <c r="K10" s="44"/>
      <c r="L10" s="44"/>
      <c r="M10" s="44"/>
      <c r="N10" s="43"/>
      <c r="O10" s="43"/>
      <c r="P10" s="43"/>
      <c r="Q10" s="43"/>
      <c r="R10" s="44"/>
      <c r="S10" s="44"/>
      <c r="T10" s="44"/>
      <c r="U10" s="21" t="s">
        <v>53</v>
      </c>
      <c r="V10" s="22" t="s">
        <v>44</v>
      </c>
      <c r="W10" s="23"/>
      <c r="X10" s="23"/>
      <c r="Y10" s="23"/>
      <c r="Z10" s="24">
        <f>W10</f>
        <v>0</v>
      </c>
      <c r="AA10" s="24">
        <f>X10</f>
        <v>0</v>
      </c>
      <c r="AB10" s="24">
        <f>Y10</f>
        <v>0</v>
      </c>
      <c r="AC10" s="43"/>
      <c r="AD10" s="43"/>
      <c r="AE10" s="43"/>
      <c r="AF10" s="21" t="s">
        <v>53</v>
      </c>
      <c r="AG10" s="23"/>
      <c r="AH10" s="23"/>
      <c r="AI10" s="23"/>
      <c r="AJ10" s="34"/>
      <c r="AK10" s="34"/>
      <c r="AL10" s="34"/>
      <c r="AM10" s="43"/>
      <c r="AN10" s="43"/>
      <c r="AO10" s="43"/>
      <c r="AP10" s="21" t="s">
        <v>53</v>
      </c>
      <c r="AQ10" s="25"/>
      <c r="AR10" s="25"/>
      <c r="AS10" s="25"/>
      <c r="AT10" s="34"/>
      <c r="AU10" s="34"/>
      <c r="AV10" s="34"/>
      <c r="AW10" s="21" t="s">
        <v>53</v>
      </c>
      <c r="AX10" s="24">
        <f t="shared" si="0"/>
        <v>0</v>
      </c>
      <c r="AY10" s="24">
        <f t="shared" si="1"/>
        <v>0</v>
      </c>
      <c r="AZ10" s="24">
        <f t="shared" si="2"/>
        <v>0</v>
      </c>
      <c r="BA10" s="34"/>
      <c r="BB10" s="34"/>
      <c r="BC10" s="34"/>
      <c r="BD10" s="42"/>
      <c r="BE10" s="42"/>
      <c r="BF10" s="42"/>
      <c r="BG10" s="43"/>
      <c r="BH10" s="43"/>
      <c r="BI10" s="43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5"/>
    </row>
    <row r="11" spans="1:97" ht="15">
      <c r="A11" s="45"/>
      <c r="B11" s="46"/>
      <c r="C11" s="46"/>
      <c r="D11" s="46"/>
      <c r="E11" s="44"/>
      <c r="F11" s="44"/>
      <c r="G11" s="44"/>
      <c r="H11" s="44"/>
      <c r="I11" s="44"/>
      <c r="J11" s="44"/>
      <c r="K11" s="44"/>
      <c r="L11" s="44"/>
      <c r="M11" s="44"/>
      <c r="N11" s="43"/>
      <c r="O11" s="43"/>
      <c r="P11" s="43"/>
      <c r="Q11" s="43"/>
      <c r="R11" s="44"/>
      <c r="S11" s="44"/>
      <c r="T11" s="44"/>
      <c r="U11" s="21" t="s">
        <v>45</v>
      </c>
      <c r="V11" s="22" t="s">
        <v>46</v>
      </c>
      <c r="W11" s="23"/>
      <c r="X11" s="23"/>
      <c r="Y11" s="23"/>
      <c r="Z11" s="24">
        <f>W11*11000</f>
        <v>0</v>
      </c>
      <c r="AA11" s="24">
        <f>X11*11000</f>
        <v>0</v>
      </c>
      <c r="AB11" s="24">
        <f>Y11*11000</f>
        <v>0</v>
      </c>
      <c r="AC11" s="43"/>
      <c r="AD11" s="43"/>
      <c r="AE11" s="43"/>
      <c r="AF11" s="21" t="s">
        <v>45</v>
      </c>
      <c r="AG11" s="23"/>
      <c r="AH11" s="23"/>
      <c r="AI11" s="23"/>
      <c r="AJ11" s="34"/>
      <c r="AK11" s="34"/>
      <c r="AL11" s="34"/>
      <c r="AM11" s="43"/>
      <c r="AN11" s="43"/>
      <c r="AO11" s="43"/>
      <c r="AP11" s="21" t="s">
        <v>45</v>
      </c>
      <c r="AQ11" s="25"/>
      <c r="AR11" s="25"/>
      <c r="AS11" s="25"/>
      <c r="AT11" s="34"/>
      <c r="AU11" s="34"/>
      <c r="AV11" s="34"/>
      <c r="AW11" s="21" t="s">
        <v>45</v>
      </c>
      <c r="AX11" s="19">
        <f t="shared" si="0"/>
        <v>0</v>
      </c>
      <c r="AY11" s="19">
        <f t="shared" si="1"/>
        <v>0</v>
      </c>
      <c r="AZ11" s="19">
        <f t="shared" si="2"/>
        <v>0</v>
      </c>
      <c r="BA11" s="34"/>
      <c r="BB11" s="34"/>
      <c r="BC11" s="34"/>
      <c r="BD11" s="42"/>
      <c r="BE11" s="42"/>
      <c r="BF11" s="42"/>
      <c r="BG11" s="43"/>
      <c r="BH11" s="43"/>
      <c r="BI11" s="43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5"/>
    </row>
    <row r="12" spans="1:97" ht="15">
      <c r="A12" s="45"/>
      <c r="B12" s="46"/>
      <c r="C12" s="46"/>
      <c r="D12" s="46"/>
      <c r="E12" s="44"/>
      <c r="F12" s="44"/>
      <c r="G12" s="44"/>
      <c r="H12" s="44"/>
      <c r="I12" s="44"/>
      <c r="J12" s="44"/>
      <c r="K12" s="44"/>
      <c r="L12" s="44"/>
      <c r="M12" s="44"/>
      <c r="N12" s="43"/>
      <c r="O12" s="43"/>
      <c r="P12" s="43"/>
      <c r="Q12" s="43"/>
      <c r="R12" s="44"/>
      <c r="S12" s="44"/>
      <c r="T12" s="44"/>
      <c r="U12" s="21" t="s">
        <v>47</v>
      </c>
      <c r="V12" s="22" t="s">
        <v>46</v>
      </c>
      <c r="W12" s="23"/>
      <c r="X12" s="23"/>
      <c r="Y12" s="23"/>
      <c r="Z12" s="24">
        <f>W12*3500</f>
        <v>0</v>
      </c>
      <c r="AA12" s="24">
        <f>X12*3500</f>
        <v>0</v>
      </c>
      <c r="AB12" s="24">
        <f>Y12*3500</f>
        <v>0</v>
      </c>
      <c r="AC12" s="43"/>
      <c r="AD12" s="43"/>
      <c r="AE12" s="43"/>
      <c r="AF12" s="21" t="s">
        <v>47</v>
      </c>
      <c r="AG12" s="23"/>
      <c r="AH12" s="23"/>
      <c r="AI12" s="23"/>
      <c r="AJ12" s="34"/>
      <c r="AK12" s="34"/>
      <c r="AL12" s="34"/>
      <c r="AM12" s="43"/>
      <c r="AN12" s="43"/>
      <c r="AO12" s="43"/>
      <c r="AP12" s="21" t="s">
        <v>47</v>
      </c>
      <c r="AQ12" s="25"/>
      <c r="AR12" s="25"/>
      <c r="AS12" s="25"/>
      <c r="AT12" s="34"/>
      <c r="AU12" s="34"/>
      <c r="AV12" s="34"/>
      <c r="AW12" s="21" t="s">
        <v>47</v>
      </c>
      <c r="AX12" s="24">
        <f t="shared" si="0"/>
        <v>0</v>
      </c>
      <c r="AY12" s="24">
        <f t="shared" si="1"/>
        <v>0</v>
      </c>
      <c r="AZ12" s="24">
        <f t="shared" si="2"/>
        <v>0</v>
      </c>
      <c r="BA12" s="34"/>
      <c r="BB12" s="34"/>
      <c r="BC12" s="34"/>
      <c r="BD12" s="42"/>
      <c r="BE12" s="42"/>
      <c r="BF12" s="42"/>
      <c r="BG12" s="43"/>
      <c r="BH12" s="43"/>
      <c r="BI12" s="43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5"/>
    </row>
    <row r="13" spans="1:97" ht="15">
      <c r="A13" s="45"/>
      <c r="B13" s="46"/>
      <c r="C13" s="46"/>
      <c r="D13" s="46"/>
      <c r="E13" s="44"/>
      <c r="F13" s="44"/>
      <c r="G13" s="44"/>
      <c r="H13" s="44"/>
      <c r="I13" s="44"/>
      <c r="J13" s="44"/>
      <c r="K13" s="44"/>
      <c r="L13" s="44"/>
      <c r="M13" s="44"/>
      <c r="N13" s="43"/>
      <c r="O13" s="43"/>
      <c r="P13" s="43"/>
      <c r="Q13" s="43"/>
      <c r="R13" s="44"/>
      <c r="S13" s="44"/>
      <c r="T13" s="44"/>
      <c r="U13" s="21" t="s">
        <v>48</v>
      </c>
      <c r="V13" s="22" t="s">
        <v>49</v>
      </c>
      <c r="W13" s="23"/>
      <c r="X13" s="23"/>
      <c r="Y13" s="23"/>
      <c r="Z13" s="24"/>
      <c r="AA13" s="24"/>
      <c r="AB13" s="24"/>
      <c r="AC13" s="43"/>
      <c r="AD13" s="43"/>
      <c r="AE13" s="43"/>
      <c r="AF13" s="21" t="s">
        <v>48</v>
      </c>
      <c r="AG13" s="23"/>
      <c r="AH13" s="23"/>
      <c r="AI13" s="23"/>
      <c r="AJ13" s="34"/>
      <c r="AK13" s="34"/>
      <c r="AL13" s="34"/>
      <c r="AM13" s="43"/>
      <c r="AN13" s="43"/>
      <c r="AO13" s="43"/>
      <c r="AP13" s="21" t="s">
        <v>48</v>
      </c>
      <c r="AQ13" s="25"/>
      <c r="AR13" s="25"/>
      <c r="AS13" s="25"/>
      <c r="AT13" s="34"/>
      <c r="AU13" s="34"/>
      <c r="AV13" s="34"/>
      <c r="AW13" s="21" t="s">
        <v>48</v>
      </c>
      <c r="AX13" s="19">
        <f t="shared" si="0"/>
        <v>0</v>
      </c>
      <c r="AY13" s="19">
        <f t="shared" si="1"/>
        <v>0</v>
      </c>
      <c r="AZ13" s="19">
        <f t="shared" si="2"/>
        <v>0</v>
      </c>
      <c r="BA13" s="34"/>
      <c r="BB13" s="34"/>
      <c r="BC13" s="34"/>
      <c r="BD13" s="42"/>
      <c r="BE13" s="42"/>
      <c r="BF13" s="42"/>
      <c r="BG13" s="43"/>
      <c r="BH13" s="43"/>
      <c r="BI13" s="43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5"/>
    </row>
    <row r="14" spans="1:97" ht="15">
      <c r="A14" s="45"/>
      <c r="B14" s="46"/>
      <c r="C14" s="46"/>
      <c r="D14" s="46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4"/>
      <c r="S14" s="44"/>
      <c r="T14" s="44"/>
      <c r="U14" s="26" t="s">
        <v>50</v>
      </c>
      <c r="V14" s="27" t="s">
        <v>49</v>
      </c>
      <c r="W14" s="28"/>
      <c r="X14" s="28"/>
      <c r="Y14" s="28"/>
      <c r="Z14" s="29"/>
      <c r="AA14" s="29"/>
      <c r="AB14" s="29"/>
      <c r="AC14" s="43"/>
      <c r="AD14" s="43"/>
      <c r="AE14" s="43"/>
      <c r="AF14" s="26" t="s">
        <v>50</v>
      </c>
      <c r="AG14" s="28"/>
      <c r="AH14" s="28"/>
      <c r="AI14" s="28"/>
      <c r="AJ14" s="34"/>
      <c r="AK14" s="34"/>
      <c r="AL14" s="34"/>
      <c r="AM14" s="43"/>
      <c r="AN14" s="43"/>
      <c r="AO14" s="43"/>
      <c r="AP14" s="26" t="s">
        <v>50</v>
      </c>
      <c r="AQ14" s="30"/>
      <c r="AR14" s="30"/>
      <c r="AS14" s="30"/>
      <c r="AT14" s="34"/>
      <c r="AU14" s="34"/>
      <c r="AV14" s="34"/>
      <c r="AW14" s="26" t="s">
        <v>50</v>
      </c>
      <c r="AX14" s="24">
        <f t="shared" si="0"/>
        <v>0</v>
      </c>
      <c r="AY14" s="24">
        <f t="shared" si="1"/>
        <v>0</v>
      </c>
      <c r="AZ14" s="24">
        <f t="shared" si="2"/>
        <v>0</v>
      </c>
      <c r="BA14" s="34"/>
      <c r="BB14" s="34"/>
      <c r="BC14" s="34"/>
      <c r="BD14" s="42"/>
      <c r="BE14" s="42"/>
      <c r="BF14" s="42"/>
      <c r="BG14" s="43"/>
      <c r="BH14" s="43"/>
      <c r="BI14" s="43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5"/>
    </row>
    <row r="15" spans="1:97" ht="17.25">
      <c r="A15" s="45">
        <v>3</v>
      </c>
      <c r="B15" s="46"/>
      <c r="C15" s="47"/>
      <c r="D15" s="47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3"/>
      <c r="P15" s="43"/>
      <c r="Q15" s="43"/>
      <c r="R15" s="44"/>
      <c r="S15" s="44"/>
      <c r="T15" s="44"/>
      <c r="U15" s="17" t="s">
        <v>42</v>
      </c>
      <c r="V15" s="17" t="s">
        <v>51</v>
      </c>
      <c r="W15" s="18"/>
      <c r="X15" s="18"/>
      <c r="Y15" s="18"/>
      <c r="Z15" s="19">
        <f>W15*9.26</f>
        <v>0</v>
      </c>
      <c r="AA15" s="19">
        <f>X15*9.26</f>
        <v>0</v>
      </c>
      <c r="AB15" s="19">
        <f>Y15*9.26</f>
        <v>0</v>
      </c>
      <c r="AC15" s="43"/>
      <c r="AD15" s="43"/>
      <c r="AE15" s="43"/>
      <c r="AF15" s="17" t="s">
        <v>42</v>
      </c>
      <c r="AG15" s="18"/>
      <c r="AH15" s="18"/>
      <c r="AI15" s="18"/>
      <c r="AJ15" s="34">
        <f>AC15+AG15+AG16+AG17+AG18+AG19+AG20</f>
        <v>0</v>
      </c>
      <c r="AK15" s="34">
        <f>AD15+AH15+AH16+AH17+AH18+AH19+AH20</f>
        <v>0</v>
      </c>
      <c r="AL15" s="34">
        <f>AE15+AI15+AI16+AI17+AI18+AI19+AI20</f>
        <v>0</v>
      </c>
      <c r="AM15" s="43"/>
      <c r="AN15" s="43"/>
      <c r="AO15" s="43"/>
      <c r="AP15" s="17" t="s">
        <v>42</v>
      </c>
      <c r="AQ15" s="20"/>
      <c r="AR15" s="20"/>
      <c r="AS15" s="20"/>
      <c r="AT15" s="34">
        <f>R15*0.8</f>
        <v>0</v>
      </c>
      <c r="AU15" s="34">
        <f>S15*0.8</f>
        <v>0</v>
      </c>
      <c r="AV15" s="34">
        <f>T15*0.8</f>
        <v>0</v>
      </c>
      <c r="AW15" s="17" t="s">
        <v>42</v>
      </c>
      <c r="AX15" s="19">
        <f t="shared" si="0"/>
        <v>0</v>
      </c>
      <c r="AY15" s="19">
        <f t="shared" si="1"/>
        <v>0</v>
      </c>
      <c r="AZ15" s="19">
        <f t="shared" si="2"/>
        <v>0</v>
      </c>
      <c r="BA15" s="34">
        <f>AT15+AX16+AX15+AX16+AX17+AX18+AX19+AX20</f>
        <v>0</v>
      </c>
      <c r="BB15" s="34">
        <f>AU15+AY16+AY15+AY16+AY17+AY18+AY19+AY20</f>
        <v>0</v>
      </c>
      <c r="BC15" s="34">
        <f>AV15+AZ16+AZ15+AZ16+AZ17+AZ18+AZ19+AZ20</f>
        <v>0</v>
      </c>
      <c r="BD15" s="42"/>
      <c r="BE15" s="42"/>
      <c r="BF15" s="42"/>
      <c r="BG15" s="43"/>
      <c r="BH15" s="43"/>
      <c r="BI15" s="43"/>
      <c r="BJ15" s="34" t="e">
        <f>R15/N15</f>
        <v>#DIV/0!</v>
      </c>
      <c r="BK15" s="34" t="e">
        <f>S15/N15</f>
        <v>#DIV/0!</v>
      </c>
      <c r="BL15" s="34" t="e">
        <f>T15/N15</f>
        <v>#DIV/0!</v>
      </c>
      <c r="BM15" s="34" t="e">
        <f>R15/G15</f>
        <v>#DIV/0!</v>
      </c>
      <c r="BN15" s="34" t="e">
        <f>S15/H15</f>
        <v>#DIV/0!</v>
      </c>
      <c r="BO15" s="34" t="e">
        <f>T15/I15</f>
        <v>#DIV/0!</v>
      </c>
      <c r="BP15" s="34" t="e">
        <f>(Z15+Z16+Z17+Z18+Z19+Z20)/O15</f>
        <v>#DIV/0!</v>
      </c>
      <c r="BQ15" s="34" t="e">
        <f>(AA15+AA16+AA17+AA18+AA19+AA20)/O15</f>
        <v>#DIV/0!</v>
      </c>
      <c r="BR15" s="34" t="e">
        <f>(AB15+AB16+AB17+AB18+AB19+AB20)/O15</f>
        <v>#DIV/0!</v>
      </c>
      <c r="BS15" s="34" t="e">
        <f>(Z15+Z16+Z17+Z18+Z19+Z20)/G15</f>
        <v>#DIV/0!</v>
      </c>
      <c r="BT15" s="34" t="e">
        <f>(AA15+AA16+AA17+AA18+AA19+AA20)/H15</f>
        <v>#DIV/0!</v>
      </c>
      <c r="BU15" s="34" t="e">
        <f>(AB15+AB16+AB17+AB18+AB19+AB20)/I15</f>
        <v>#DIV/0!</v>
      </c>
      <c r="BV15" s="34" t="e">
        <f>AC15/N15</f>
        <v>#DIV/0!</v>
      </c>
      <c r="BW15" s="34" t="e">
        <f>AD15/N15</f>
        <v>#DIV/0!</v>
      </c>
      <c r="BX15" s="34" t="e">
        <f>AE15/N15</f>
        <v>#DIV/0!</v>
      </c>
      <c r="BY15" s="34" t="e">
        <f>AC15/G15</f>
        <v>#DIV/0!</v>
      </c>
      <c r="BZ15" s="34" t="e">
        <f>AD15/H15</f>
        <v>#DIV/0!</v>
      </c>
      <c r="CA15" s="34" t="e">
        <f>AE15/I15</f>
        <v>#DIV/0!</v>
      </c>
      <c r="CB15" s="34" t="e">
        <f>(AG15+AG16+AG17+AG18+AG19+AG20)/O15</f>
        <v>#DIV/0!</v>
      </c>
      <c r="CC15" s="34" t="e">
        <f>(AH15+AH16+AH17+AH18+AH19+AH20)/O15</f>
        <v>#DIV/0!</v>
      </c>
      <c r="CD15" s="34" t="e">
        <f>(AI15+AI16+AI17+AI18+AI19+AI20)/O15</f>
        <v>#DIV/0!</v>
      </c>
      <c r="CE15" s="34" t="e">
        <f>(AG15+AG16+AG17+AG18+AG19+AG20)/G15</f>
        <v>#DIV/0!</v>
      </c>
      <c r="CF15" s="34" t="e">
        <f>(AH15+AH16+AH17+AH18+AH19+AH20)/H15</f>
        <v>#DIV/0!</v>
      </c>
      <c r="CG15" s="34" t="e">
        <f>(AI15+AI16+AI17+AI18+AI19+AI20)/I15</f>
        <v>#DIV/0!</v>
      </c>
      <c r="CH15" s="34" t="e">
        <f>BD15/N15</f>
        <v>#DIV/0!</v>
      </c>
      <c r="CI15" s="34" t="e">
        <f>BE15/N15</f>
        <v>#DIV/0!</v>
      </c>
      <c r="CJ15" s="34" t="e">
        <f>BF15/N15</f>
        <v>#DIV/0!</v>
      </c>
      <c r="CK15" s="34" t="e">
        <f>BD15/G15</f>
        <v>#DIV/0!</v>
      </c>
      <c r="CL15" s="34" t="e">
        <f>BE15/H15</f>
        <v>#DIV/0!</v>
      </c>
      <c r="CM15" s="34" t="e">
        <f>BF15/I15</f>
        <v>#DIV/0!</v>
      </c>
      <c r="CN15" s="34" t="e">
        <f>BG15/N15</f>
        <v>#DIV/0!</v>
      </c>
      <c r="CO15" s="34" t="e">
        <f>BH15/N15</f>
        <v>#DIV/0!</v>
      </c>
      <c r="CP15" s="34" t="e">
        <f>BI15/N15</f>
        <v>#DIV/0!</v>
      </c>
      <c r="CQ15" s="34" t="e">
        <f>BG15/G15</f>
        <v>#DIV/0!</v>
      </c>
      <c r="CR15" s="34" t="e">
        <f>BH15/H15</f>
        <v>#DIV/0!</v>
      </c>
      <c r="CS15" s="35" t="e">
        <f>BI15/I15</f>
        <v>#DIV/0!</v>
      </c>
    </row>
    <row r="16" spans="1:97" ht="15">
      <c r="A16" s="45"/>
      <c r="B16" s="46"/>
      <c r="C16" s="46"/>
      <c r="D16" s="46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43"/>
      <c r="P16" s="43"/>
      <c r="Q16" s="43"/>
      <c r="R16" s="44"/>
      <c r="S16" s="44"/>
      <c r="T16" s="44"/>
      <c r="U16" s="21" t="s">
        <v>53</v>
      </c>
      <c r="V16" s="22" t="s">
        <v>44</v>
      </c>
      <c r="W16" s="23"/>
      <c r="X16" s="23"/>
      <c r="Y16" s="23"/>
      <c r="Z16" s="24">
        <f>W16</f>
        <v>0</v>
      </c>
      <c r="AA16" s="24">
        <f>X16</f>
        <v>0</v>
      </c>
      <c r="AB16" s="24">
        <f>Y16</f>
        <v>0</v>
      </c>
      <c r="AC16" s="43"/>
      <c r="AD16" s="43"/>
      <c r="AE16" s="43"/>
      <c r="AF16" s="21" t="s">
        <v>53</v>
      </c>
      <c r="AG16" s="23"/>
      <c r="AH16" s="23"/>
      <c r="AI16" s="23"/>
      <c r="AJ16" s="34"/>
      <c r="AK16" s="34"/>
      <c r="AL16" s="34"/>
      <c r="AM16" s="43"/>
      <c r="AN16" s="43"/>
      <c r="AO16" s="43"/>
      <c r="AP16" s="21" t="s">
        <v>53</v>
      </c>
      <c r="AQ16" s="25"/>
      <c r="AR16" s="25"/>
      <c r="AS16" s="25"/>
      <c r="AT16" s="34"/>
      <c r="AU16" s="34"/>
      <c r="AV16" s="34"/>
      <c r="AW16" s="21" t="s">
        <v>53</v>
      </c>
      <c r="AX16" s="24">
        <f t="shared" si="0"/>
        <v>0</v>
      </c>
      <c r="AY16" s="24">
        <f t="shared" si="1"/>
        <v>0</v>
      </c>
      <c r="AZ16" s="24">
        <f t="shared" si="2"/>
        <v>0</v>
      </c>
      <c r="BA16" s="34"/>
      <c r="BB16" s="34"/>
      <c r="BC16" s="34"/>
      <c r="BD16" s="42"/>
      <c r="BE16" s="42"/>
      <c r="BF16" s="42"/>
      <c r="BG16" s="43"/>
      <c r="BH16" s="43"/>
      <c r="BI16" s="43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15">
      <c r="A17" s="45"/>
      <c r="B17" s="46"/>
      <c r="C17" s="46"/>
      <c r="D17" s="46"/>
      <c r="E17" s="44"/>
      <c r="F17" s="44"/>
      <c r="G17" s="44"/>
      <c r="H17" s="44"/>
      <c r="I17" s="44"/>
      <c r="J17" s="44"/>
      <c r="K17" s="44"/>
      <c r="L17" s="44"/>
      <c r="M17" s="44"/>
      <c r="N17" s="43"/>
      <c r="O17" s="43"/>
      <c r="P17" s="43"/>
      <c r="Q17" s="43"/>
      <c r="R17" s="44"/>
      <c r="S17" s="44"/>
      <c r="T17" s="44"/>
      <c r="U17" s="21" t="s">
        <v>45</v>
      </c>
      <c r="V17" s="22" t="s">
        <v>46</v>
      </c>
      <c r="W17" s="23"/>
      <c r="X17" s="23"/>
      <c r="Y17" s="23"/>
      <c r="Z17" s="24">
        <f>W17*11000</f>
        <v>0</v>
      </c>
      <c r="AA17" s="24">
        <f>X17*11000</f>
        <v>0</v>
      </c>
      <c r="AB17" s="24">
        <f>Y17*11000</f>
        <v>0</v>
      </c>
      <c r="AC17" s="43"/>
      <c r="AD17" s="43"/>
      <c r="AE17" s="43"/>
      <c r="AF17" s="21" t="s">
        <v>45</v>
      </c>
      <c r="AG17" s="23"/>
      <c r="AH17" s="23"/>
      <c r="AI17" s="23"/>
      <c r="AJ17" s="34"/>
      <c r="AK17" s="34"/>
      <c r="AL17" s="34"/>
      <c r="AM17" s="43"/>
      <c r="AN17" s="43"/>
      <c r="AO17" s="43"/>
      <c r="AP17" s="21" t="s">
        <v>45</v>
      </c>
      <c r="AQ17" s="25"/>
      <c r="AR17" s="25"/>
      <c r="AS17" s="25"/>
      <c r="AT17" s="34"/>
      <c r="AU17" s="34"/>
      <c r="AV17" s="34"/>
      <c r="AW17" s="21" t="s">
        <v>45</v>
      </c>
      <c r="AX17" s="19">
        <f t="shared" si="0"/>
        <v>0</v>
      </c>
      <c r="AY17" s="19">
        <f t="shared" si="1"/>
        <v>0</v>
      </c>
      <c r="AZ17" s="19">
        <f t="shared" si="2"/>
        <v>0</v>
      </c>
      <c r="BA17" s="34"/>
      <c r="BB17" s="34"/>
      <c r="BC17" s="34"/>
      <c r="BD17" s="42"/>
      <c r="BE17" s="42"/>
      <c r="BF17" s="42"/>
      <c r="BG17" s="43"/>
      <c r="BH17" s="43"/>
      <c r="BI17" s="43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5"/>
    </row>
    <row r="18" spans="1:97" ht="15">
      <c r="A18" s="45"/>
      <c r="B18" s="46"/>
      <c r="C18" s="46"/>
      <c r="D18" s="46"/>
      <c r="E18" s="44"/>
      <c r="F18" s="44"/>
      <c r="G18" s="44"/>
      <c r="H18" s="44"/>
      <c r="I18" s="44"/>
      <c r="J18" s="44"/>
      <c r="K18" s="44"/>
      <c r="L18" s="44"/>
      <c r="M18" s="44"/>
      <c r="N18" s="43"/>
      <c r="O18" s="43"/>
      <c r="P18" s="43"/>
      <c r="Q18" s="43"/>
      <c r="R18" s="44"/>
      <c r="S18" s="44"/>
      <c r="T18" s="44"/>
      <c r="U18" s="21" t="s">
        <v>47</v>
      </c>
      <c r="V18" s="22" t="s">
        <v>46</v>
      </c>
      <c r="W18" s="23"/>
      <c r="X18" s="23"/>
      <c r="Y18" s="23"/>
      <c r="Z18" s="24">
        <f>W18*3500</f>
        <v>0</v>
      </c>
      <c r="AA18" s="24">
        <f>X18*3500</f>
        <v>0</v>
      </c>
      <c r="AB18" s="24">
        <f>Y18*3500</f>
        <v>0</v>
      </c>
      <c r="AC18" s="43"/>
      <c r="AD18" s="43"/>
      <c r="AE18" s="43"/>
      <c r="AF18" s="21" t="s">
        <v>47</v>
      </c>
      <c r="AG18" s="23"/>
      <c r="AH18" s="23"/>
      <c r="AI18" s="23"/>
      <c r="AJ18" s="34"/>
      <c r="AK18" s="34"/>
      <c r="AL18" s="34"/>
      <c r="AM18" s="43"/>
      <c r="AN18" s="43"/>
      <c r="AO18" s="43"/>
      <c r="AP18" s="21" t="s">
        <v>47</v>
      </c>
      <c r="AQ18" s="25"/>
      <c r="AR18" s="25"/>
      <c r="AS18" s="25"/>
      <c r="AT18" s="34"/>
      <c r="AU18" s="34"/>
      <c r="AV18" s="34"/>
      <c r="AW18" s="21" t="s">
        <v>47</v>
      </c>
      <c r="AX18" s="24">
        <f t="shared" si="0"/>
        <v>0</v>
      </c>
      <c r="AY18" s="24">
        <f t="shared" si="1"/>
        <v>0</v>
      </c>
      <c r="AZ18" s="24">
        <f t="shared" si="2"/>
        <v>0</v>
      </c>
      <c r="BA18" s="34"/>
      <c r="BB18" s="34"/>
      <c r="BC18" s="34"/>
      <c r="BD18" s="42"/>
      <c r="BE18" s="42"/>
      <c r="BF18" s="42"/>
      <c r="BG18" s="43"/>
      <c r="BH18" s="43"/>
      <c r="BI18" s="43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5"/>
    </row>
    <row r="19" spans="1:97" ht="15">
      <c r="A19" s="45"/>
      <c r="B19" s="46"/>
      <c r="C19" s="46"/>
      <c r="D19" s="46"/>
      <c r="E19" s="44"/>
      <c r="F19" s="44"/>
      <c r="G19" s="44"/>
      <c r="H19" s="44"/>
      <c r="I19" s="44"/>
      <c r="J19" s="44"/>
      <c r="K19" s="44"/>
      <c r="L19" s="44"/>
      <c r="M19" s="44"/>
      <c r="N19" s="43"/>
      <c r="O19" s="43"/>
      <c r="P19" s="43"/>
      <c r="Q19" s="43"/>
      <c r="R19" s="44"/>
      <c r="S19" s="44"/>
      <c r="T19" s="44"/>
      <c r="U19" s="21" t="s">
        <v>48</v>
      </c>
      <c r="V19" s="22" t="s">
        <v>49</v>
      </c>
      <c r="W19" s="23"/>
      <c r="X19" s="23"/>
      <c r="Y19" s="23"/>
      <c r="Z19" s="24"/>
      <c r="AA19" s="24"/>
      <c r="AB19" s="24"/>
      <c r="AC19" s="43"/>
      <c r="AD19" s="43"/>
      <c r="AE19" s="43"/>
      <c r="AF19" s="21" t="s">
        <v>48</v>
      </c>
      <c r="AG19" s="23"/>
      <c r="AH19" s="23"/>
      <c r="AI19" s="23"/>
      <c r="AJ19" s="34"/>
      <c r="AK19" s="34"/>
      <c r="AL19" s="34"/>
      <c r="AM19" s="43"/>
      <c r="AN19" s="43"/>
      <c r="AO19" s="43"/>
      <c r="AP19" s="21" t="s">
        <v>48</v>
      </c>
      <c r="AQ19" s="25"/>
      <c r="AR19" s="25"/>
      <c r="AS19" s="25"/>
      <c r="AT19" s="34"/>
      <c r="AU19" s="34"/>
      <c r="AV19" s="34"/>
      <c r="AW19" s="21" t="s">
        <v>48</v>
      </c>
      <c r="AX19" s="19">
        <f t="shared" si="0"/>
        <v>0</v>
      </c>
      <c r="AY19" s="19">
        <f t="shared" si="1"/>
        <v>0</v>
      </c>
      <c r="AZ19" s="19">
        <f t="shared" si="2"/>
        <v>0</v>
      </c>
      <c r="BA19" s="34"/>
      <c r="BB19" s="34"/>
      <c r="BC19" s="34"/>
      <c r="BD19" s="42"/>
      <c r="BE19" s="42"/>
      <c r="BF19" s="42"/>
      <c r="BG19" s="43"/>
      <c r="BH19" s="43"/>
      <c r="BI19" s="43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5"/>
    </row>
    <row r="20" spans="1:97" ht="15">
      <c r="A20" s="45"/>
      <c r="B20" s="46"/>
      <c r="C20" s="46"/>
      <c r="D20" s="46"/>
      <c r="E20" s="44"/>
      <c r="F20" s="44"/>
      <c r="G20" s="44"/>
      <c r="H20" s="44"/>
      <c r="I20" s="44"/>
      <c r="J20" s="44"/>
      <c r="K20" s="44"/>
      <c r="L20" s="44"/>
      <c r="M20" s="44"/>
      <c r="N20" s="43"/>
      <c r="O20" s="43"/>
      <c r="P20" s="43"/>
      <c r="Q20" s="43"/>
      <c r="R20" s="44"/>
      <c r="S20" s="44"/>
      <c r="T20" s="44"/>
      <c r="U20" s="26" t="s">
        <v>50</v>
      </c>
      <c r="V20" s="27" t="s">
        <v>49</v>
      </c>
      <c r="W20" s="28"/>
      <c r="X20" s="28"/>
      <c r="Y20" s="28"/>
      <c r="Z20" s="29"/>
      <c r="AA20" s="29"/>
      <c r="AB20" s="29"/>
      <c r="AC20" s="43"/>
      <c r="AD20" s="43"/>
      <c r="AE20" s="43"/>
      <c r="AF20" s="26" t="s">
        <v>50</v>
      </c>
      <c r="AG20" s="28"/>
      <c r="AH20" s="28"/>
      <c r="AI20" s="28"/>
      <c r="AJ20" s="34"/>
      <c r="AK20" s="34"/>
      <c r="AL20" s="34"/>
      <c r="AM20" s="43"/>
      <c r="AN20" s="43"/>
      <c r="AO20" s="43"/>
      <c r="AP20" s="26" t="s">
        <v>50</v>
      </c>
      <c r="AQ20" s="30"/>
      <c r="AR20" s="30"/>
      <c r="AS20" s="30"/>
      <c r="AT20" s="34"/>
      <c r="AU20" s="34"/>
      <c r="AV20" s="34"/>
      <c r="AW20" s="26" t="s">
        <v>50</v>
      </c>
      <c r="AX20" s="24">
        <f t="shared" si="0"/>
        <v>0</v>
      </c>
      <c r="AY20" s="24">
        <f t="shared" si="1"/>
        <v>0</v>
      </c>
      <c r="AZ20" s="24">
        <f t="shared" si="2"/>
        <v>0</v>
      </c>
      <c r="BA20" s="34"/>
      <c r="BB20" s="34"/>
      <c r="BC20" s="34"/>
      <c r="BD20" s="42"/>
      <c r="BE20" s="42"/>
      <c r="BF20" s="42"/>
      <c r="BG20" s="43"/>
      <c r="BH20" s="43"/>
      <c r="BI20" s="43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5"/>
    </row>
    <row r="21" spans="1:97" ht="17.25">
      <c r="A21" s="45">
        <v>4</v>
      </c>
      <c r="B21" s="46"/>
      <c r="C21" s="47"/>
      <c r="D21" s="47"/>
      <c r="E21" s="44"/>
      <c r="F21" s="44"/>
      <c r="G21" s="44"/>
      <c r="H21" s="44"/>
      <c r="I21" s="44"/>
      <c r="J21" s="44"/>
      <c r="K21" s="44"/>
      <c r="L21" s="44"/>
      <c r="M21" s="44"/>
      <c r="N21" s="43"/>
      <c r="O21" s="43"/>
      <c r="P21" s="43"/>
      <c r="Q21" s="43"/>
      <c r="R21" s="44"/>
      <c r="S21" s="44"/>
      <c r="T21" s="44"/>
      <c r="U21" s="17" t="s">
        <v>42</v>
      </c>
      <c r="V21" s="17" t="s">
        <v>51</v>
      </c>
      <c r="W21" s="18"/>
      <c r="X21" s="18"/>
      <c r="Y21" s="18"/>
      <c r="Z21" s="19">
        <f>W21*9.26</f>
        <v>0</v>
      </c>
      <c r="AA21" s="19">
        <f>X21*9.26</f>
        <v>0</v>
      </c>
      <c r="AB21" s="19">
        <f>Y21*9.26</f>
        <v>0</v>
      </c>
      <c r="AC21" s="43"/>
      <c r="AD21" s="43"/>
      <c r="AE21" s="43"/>
      <c r="AF21" s="17" t="s">
        <v>42</v>
      </c>
      <c r="AG21" s="18"/>
      <c r="AH21" s="18"/>
      <c r="AI21" s="18"/>
      <c r="AJ21" s="34">
        <f>AC21+AG21+AG22+AG23+AG24+AG25+AG26</f>
        <v>0</v>
      </c>
      <c r="AK21" s="34">
        <f>AD21+AH21+AH22+AH23+AH24+AH25+AH26</f>
        <v>0</v>
      </c>
      <c r="AL21" s="34">
        <f>AE21+AI21+AI22+AI23+AI24+AI25+AI26</f>
        <v>0</v>
      </c>
      <c r="AM21" s="43"/>
      <c r="AN21" s="43"/>
      <c r="AO21" s="43"/>
      <c r="AP21" s="17" t="s">
        <v>42</v>
      </c>
      <c r="AQ21" s="20"/>
      <c r="AR21" s="20"/>
      <c r="AS21" s="20"/>
      <c r="AT21" s="34">
        <f>R21*0.8</f>
        <v>0</v>
      </c>
      <c r="AU21" s="34">
        <f>S21*0.8</f>
        <v>0</v>
      </c>
      <c r="AV21" s="34">
        <f>T21*0.8</f>
        <v>0</v>
      </c>
      <c r="AW21" s="17" t="s">
        <v>42</v>
      </c>
      <c r="AX21" s="19">
        <f t="shared" si="0"/>
        <v>0</v>
      </c>
      <c r="AY21" s="19">
        <f t="shared" si="1"/>
        <v>0</v>
      </c>
      <c r="AZ21" s="19">
        <f t="shared" si="2"/>
        <v>0</v>
      </c>
      <c r="BA21" s="34">
        <f>AT21+AX22+AX21+AX22+AX23+AX24+AX25+AX26</f>
        <v>0</v>
      </c>
      <c r="BB21" s="34">
        <f>AU21+AY22+AY21+AY22+AY23+AY24+AY25+AY26</f>
        <v>0</v>
      </c>
      <c r="BC21" s="34">
        <f>AV21+AZ22+AZ21+AZ22+AZ23+AZ24+AZ25+AZ26</f>
        <v>0</v>
      </c>
      <c r="BD21" s="42"/>
      <c r="BE21" s="42"/>
      <c r="BF21" s="42"/>
      <c r="BG21" s="43"/>
      <c r="BH21" s="43"/>
      <c r="BI21" s="43"/>
      <c r="BJ21" s="34" t="e">
        <f>R21/N21</f>
        <v>#DIV/0!</v>
      </c>
      <c r="BK21" s="34" t="e">
        <f>S21/N21</f>
        <v>#DIV/0!</v>
      </c>
      <c r="BL21" s="34" t="e">
        <f>T21/N21</f>
        <v>#DIV/0!</v>
      </c>
      <c r="BM21" s="34" t="e">
        <f>R21/G21</f>
        <v>#DIV/0!</v>
      </c>
      <c r="BN21" s="34" t="e">
        <f>S21/H21</f>
        <v>#DIV/0!</v>
      </c>
      <c r="BO21" s="34" t="e">
        <f>T21/I21</f>
        <v>#DIV/0!</v>
      </c>
      <c r="BP21" s="34" t="e">
        <f>(Z21+Z22+Z23+Z24+Z25+Z26)/O21</f>
        <v>#DIV/0!</v>
      </c>
      <c r="BQ21" s="34" t="e">
        <f>(AA21+AA22+AA23+AA24+AA25+AA26)/O21</f>
        <v>#DIV/0!</v>
      </c>
      <c r="BR21" s="34" t="e">
        <f>(AB21+AB22+AB23+AB24+AB25+AB26)/O21</f>
        <v>#DIV/0!</v>
      </c>
      <c r="BS21" s="34" t="e">
        <f>(Z21+Z22+Z23+Z24+Z25+Z26)/G21</f>
        <v>#DIV/0!</v>
      </c>
      <c r="BT21" s="34" t="e">
        <f>(AA21+AA22+AA23+AA24+AA25+AA26)/H21</f>
        <v>#DIV/0!</v>
      </c>
      <c r="BU21" s="34" t="e">
        <f>(AB21+AB22+AB23+AB24+AB25+AB26)/I21</f>
        <v>#DIV/0!</v>
      </c>
      <c r="BV21" s="34" t="e">
        <f>AC21/N21</f>
        <v>#DIV/0!</v>
      </c>
      <c r="BW21" s="34" t="e">
        <f>AD21/N21</f>
        <v>#DIV/0!</v>
      </c>
      <c r="BX21" s="34" t="e">
        <f>AE21/N21</f>
        <v>#DIV/0!</v>
      </c>
      <c r="BY21" s="34" t="e">
        <f>AC21/G21</f>
        <v>#DIV/0!</v>
      </c>
      <c r="BZ21" s="34" t="e">
        <f>AD21/H21</f>
        <v>#DIV/0!</v>
      </c>
      <c r="CA21" s="34" t="e">
        <f>AE21/I21</f>
        <v>#DIV/0!</v>
      </c>
      <c r="CB21" s="34" t="e">
        <f>(AG21+AG22+AG23+AG24+AG25+AG26)/O21</f>
        <v>#DIV/0!</v>
      </c>
      <c r="CC21" s="34" t="e">
        <f>(AH21+AH22+AH23+AH24+AH25+AH26)/O21</f>
        <v>#DIV/0!</v>
      </c>
      <c r="CD21" s="34" t="e">
        <f>(AI21+AI22+AI23+AI24+AI25+AI26)/O21</f>
        <v>#DIV/0!</v>
      </c>
      <c r="CE21" s="34" t="e">
        <f>(AG21+AG22+AG23+AG24+AG25+AG26)/G21</f>
        <v>#DIV/0!</v>
      </c>
      <c r="CF21" s="34" t="e">
        <f>(AH21+AH22+AH23+AH24+AH25+AH26)/H21</f>
        <v>#DIV/0!</v>
      </c>
      <c r="CG21" s="34" t="e">
        <f>(AI21+AI22+AI23+AI24+AI25+AI26)/I21</f>
        <v>#DIV/0!</v>
      </c>
      <c r="CH21" s="34" t="e">
        <f>BD21/N21</f>
        <v>#DIV/0!</v>
      </c>
      <c r="CI21" s="34" t="e">
        <f>BE21/N21</f>
        <v>#DIV/0!</v>
      </c>
      <c r="CJ21" s="34" t="e">
        <f>BF21/N21</f>
        <v>#DIV/0!</v>
      </c>
      <c r="CK21" s="34" t="e">
        <f>BD21/G21</f>
        <v>#DIV/0!</v>
      </c>
      <c r="CL21" s="34" t="e">
        <f>BE21/H21</f>
        <v>#DIV/0!</v>
      </c>
      <c r="CM21" s="34" t="e">
        <f>BF21/I21</f>
        <v>#DIV/0!</v>
      </c>
      <c r="CN21" s="34" t="e">
        <f>BG21/N21</f>
        <v>#DIV/0!</v>
      </c>
      <c r="CO21" s="34" t="e">
        <f>BH21/N21</f>
        <v>#DIV/0!</v>
      </c>
      <c r="CP21" s="34" t="e">
        <f>BI21/N21</f>
        <v>#DIV/0!</v>
      </c>
      <c r="CQ21" s="34" t="e">
        <f>BG21/G21</f>
        <v>#DIV/0!</v>
      </c>
      <c r="CR21" s="34" t="e">
        <f>BH21/H21</f>
        <v>#DIV/0!</v>
      </c>
      <c r="CS21" s="35" t="e">
        <f>BI21/I21</f>
        <v>#DIV/0!</v>
      </c>
    </row>
    <row r="22" spans="1:97" ht="15">
      <c r="A22" s="45"/>
      <c r="B22" s="46"/>
      <c r="C22" s="46"/>
      <c r="D22" s="46"/>
      <c r="E22" s="44"/>
      <c r="F22" s="44"/>
      <c r="G22" s="44"/>
      <c r="H22" s="44"/>
      <c r="I22" s="44"/>
      <c r="J22" s="44"/>
      <c r="K22" s="44"/>
      <c r="L22" s="44"/>
      <c r="M22" s="44"/>
      <c r="N22" s="43"/>
      <c r="O22" s="43"/>
      <c r="P22" s="43"/>
      <c r="Q22" s="43"/>
      <c r="R22" s="44"/>
      <c r="S22" s="44"/>
      <c r="T22" s="44"/>
      <c r="U22" s="21" t="s">
        <v>53</v>
      </c>
      <c r="V22" s="22" t="s">
        <v>44</v>
      </c>
      <c r="W22" s="23"/>
      <c r="X22" s="23"/>
      <c r="Y22" s="23"/>
      <c r="Z22" s="24">
        <f>W22</f>
        <v>0</v>
      </c>
      <c r="AA22" s="24">
        <f>X22</f>
        <v>0</v>
      </c>
      <c r="AB22" s="24">
        <f>Y22</f>
        <v>0</v>
      </c>
      <c r="AC22" s="43"/>
      <c r="AD22" s="43"/>
      <c r="AE22" s="43"/>
      <c r="AF22" s="21" t="s">
        <v>53</v>
      </c>
      <c r="AG22" s="23"/>
      <c r="AH22" s="23"/>
      <c r="AI22" s="23"/>
      <c r="AJ22" s="34"/>
      <c r="AK22" s="34"/>
      <c r="AL22" s="34"/>
      <c r="AM22" s="43"/>
      <c r="AN22" s="43"/>
      <c r="AO22" s="43"/>
      <c r="AP22" s="21" t="s">
        <v>53</v>
      </c>
      <c r="AQ22" s="25"/>
      <c r="AR22" s="25"/>
      <c r="AS22" s="25"/>
      <c r="AT22" s="34"/>
      <c r="AU22" s="34"/>
      <c r="AV22" s="34"/>
      <c r="AW22" s="21" t="s">
        <v>53</v>
      </c>
      <c r="AX22" s="24">
        <f t="shared" si="0"/>
        <v>0</v>
      </c>
      <c r="AY22" s="24">
        <f t="shared" si="1"/>
        <v>0</v>
      </c>
      <c r="AZ22" s="24">
        <f t="shared" si="2"/>
        <v>0</v>
      </c>
      <c r="BA22" s="34"/>
      <c r="BB22" s="34"/>
      <c r="BC22" s="34"/>
      <c r="BD22" s="42"/>
      <c r="BE22" s="42"/>
      <c r="BF22" s="42"/>
      <c r="BG22" s="43"/>
      <c r="BH22" s="43"/>
      <c r="BI22" s="43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5"/>
    </row>
    <row r="23" spans="1:97" ht="15">
      <c r="A23" s="45"/>
      <c r="B23" s="46"/>
      <c r="C23" s="46"/>
      <c r="D23" s="46"/>
      <c r="E23" s="44"/>
      <c r="F23" s="44"/>
      <c r="G23" s="44"/>
      <c r="H23" s="44"/>
      <c r="I23" s="44"/>
      <c r="J23" s="44"/>
      <c r="K23" s="44"/>
      <c r="L23" s="44"/>
      <c r="M23" s="44"/>
      <c r="N23" s="43"/>
      <c r="O23" s="43"/>
      <c r="P23" s="43"/>
      <c r="Q23" s="43"/>
      <c r="R23" s="44"/>
      <c r="S23" s="44"/>
      <c r="T23" s="44"/>
      <c r="U23" s="21" t="s">
        <v>45</v>
      </c>
      <c r="V23" s="22" t="s">
        <v>46</v>
      </c>
      <c r="W23" s="23"/>
      <c r="X23" s="23"/>
      <c r="Y23" s="23"/>
      <c r="Z23" s="24">
        <f>W23*11000</f>
        <v>0</v>
      </c>
      <c r="AA23" s="24">
        <f>X23*11000</f>
        <v>0</v>
      </c>
      <c r="AB23" s="24">
        <f>Y23*11000</f>
        <v>0</v>
      </c>
      <c r="AC23" s="43"/>
      <c r="AD23" s="43"/>
      <c r="AE23" s="43"/>
      <c r="AF23" s="21" t="s">
        <v>45</v>
      </c>
      <c r="AG23" s="23"/>
      <c r="AH23" s="23"/>
      <c r="AI23" s="23"/>
      <c r="AJ23" s="34"/>
      <c r="AK23" s="34"/>
      <c r="AL23" s="34"/>
      <c r="AM23" s="43"/>
      <c r="AN23" s="43"/>
      <c r="AO23" s="43"/>
      <c r="AP23" s="21" t="s">
        <v>45</v>
      </c>
      <c r="AQ23" s="25"/>
      <c r="AR23" s="25"/>
      <c r="AS23" s="25"/>
      <c r="AT23" s="34"/>
      <c r="AU23" s="34"/>
      <c r="AV23" s="34"/>
      <c r="AW23" s="21" t="s">
        <v>45</v>
      </c>
      <c r="AX23" s="19">
        <f t="shared" si="0"/>
        <v>0</v>
      </c>
      <c r="AY23" s="19">
        <f t="shared" si="1"/>
        <v>0</v>
      </c>
      <c r="AZ23" s="19">
        <f t="shared" si="2"/>
        <v>0</v>
      </c>
      <c r="BA23" s="34"/>
      <c r="BB23" s="34"/>
      <c r="BC23" s="34"/>
      <c r="BD23" s="42"/>
      <c r="BE23" s="42"/>
      <c r="BF23" s="42"/>
      <c r="BG23" s="43"/>
      <c r="BH23" s="43"/>
      <c r="BI23" s="43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5"/>
    </row>
    <row r="24" spans="1:97" ht="15">
      <c r="A24" s="45"/>
      <c r="B24" s="46"/>
      <c r="C24" s="46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3"/>
      <c r="O24" s="43"/>
      <c r="P24" s="43"/>
      <c r="Q24" s="43"/>
      <c r="R24" s="44"/>
      <c r="S24" s="44"/>
      <c r="T24" s="44"/>
      <c r="U24" s="21" t="s">
        <v>47</v>
      </c>
      <c r="V24" s="22" t="s">
        <v>46</v>
      </c>
      <c r="W24" s="23"/>
      <c r="X24" s="23"/>
      <c r="Y24" s="23"/>
      <c r="Z24" s="24">
        <f>W24*3500</f>
        <v>0</v>
      </c>
      <c r="AA24" s="24">
        <f>X24*3500</f>
        <v>0</v>
      </c>
      <c r="AB24" s="24">
        <f>Y24*3500</f>
        <v>0</v>
      </c>
      <c r="AC24" s="43"/>
      <c r="AD24" s="43"/>
      <c r="AE24" s="43"/>
      <c r="AF24" s="21" t="s">
        <v>47</v>
      </c>
      <c r="AG24" s="23"/>
      <c r="AH24" s="23"/>
      <c r="AI24" s="23"/>
      <c r="AJ24" s="34"/>
      <c r="AK24" s="34"/>
      <c r="AL24" s="34"/>
      <c r="AM24" s="43"/>
      <c r="AN24" s="43"/>
      <c r="AO24" s="43"/>
      <c r="AP24" s="21" t="s">
        <v>47</v>
      </c>
      <c r="AQ24" s="25"/>
      <c r="AR24" s="25"/>
      <c r="AS24" s="25"/>
      <c r="AT24" s="34"/>
      <c r="AU24" s="34"/>
      <c r="AV24" s="34"/>
      <c r="AW24" s="21" t="s">
        <v>47</v>
      </c>
      <c r="AX24" s="24">
        <f t="shared" si="0"/>
        <v>0</v>
      </c>
      <c r="AY24" s="24">
        <f t="shared" si="1"/>
        <v>0</v>
      </c>
      <c r="AZ24" s="24">
        <f t="shared" si="2"/>
        <v>0</v>
      </c>
      <c r="BA24" s="34"/>
      <c r="BB24" s="34"/>
      <c r="BC24" s="34"/>
      <c r="BD24" s="42"/>
      <c r="BE24" s="42"/>
      <c r="BF24" s="42"/>
      <c r="BG24" s="43"/>
      <c r="BH24" s="43"/>
      <c r="BI24" s="4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5"/>
    </row>
    <row r="25" spans="1:97" ht="15">
      <c r="A25" s="45"/>
      <c r="B25" s="46"/>
      <c r="C25" s="46"/>
      <c r="D25" s="46"/>
      <c r="E25" s="44"/>
      <c r="F25" s="44"/>
      <c r="G25" s="44"/>
      <c r="H25" s="44"/>
      <c r="I25" s="44"/>
      <c r="J25" s="44"/>
      <c r="K25" s="44"/>
      <c r="L25" s="44"/>
      <c r="M25" s="44"/>
      <c r="N25" s="43"/>
      <c r="O25" s="43"/>
      <c r="P25" s="43"/>
      <c r="Q25" s="43"/>
      <c r="R25" s="44"/>
      <c r="S25" s="44"/>
      <c r="T25" s="44"/>
      <c r="U25" s="21" t="s">
        <v>48</v>
      </c>
      <c r="V25" s="22" t="s">
        <v>49</v>
      </c>
      <c r="W25" s="23"/>
      <c r="X25" s="23"/>
      <c r="Y25" s="23"/>
      <c r="Z25" s="24"/>
      <c r="AA25" s="24"/>
      <c r="AB25" s="24"/>
      <c r="AC25" s="43"/>
      <c r="AD25" s="43"/>
      <c r="AE25" s="43"/>
      <c r="AF25" s="21" t="s">
        <v>48</v>
      </c>
      <c r="AG25" s="23"/>
      <c r="AH25" s="23"/>
      <c r="AI25" s="23"/>
      <c r="AJ25" s="34"/>
      <c r="AK25" s="34"/>
      <c r="AL25" s="34"/>
      <c r="AM25" s="43"/>
      <c r="AN25" s="43"/>
      <c r="AO25" s="43"/>
      <c r="AP25" s="21" t="s">
        <v>48</v>
      </c>
      <c r="AQ25" s="25"/>
      <c r="AR25" s="25"/>
      <c r="AS25" s="25"/>
      <c r="AT25" s="34"/>
      <c r="AU25" s="34"/>
      <c r="AV25" s="34"/>
      <c r="AW25" s="21" t="s">
        <v>48</v>
      </c>
      <c r="AX25" s="19">
        <f t="shared" si="0"/>
        <v>0</v>
      </c>
      <c r="AY25" s="19">
        <f t="shared" si="1"/>
        <v>0</v>
      </c>
      <c r="AZ25" s="19">
        <f t="shared" si="2"/>
        <v>0</v>
      </c>
      <c r="BA25" s="34"/>
      <c r="BB25" s="34"/>
      <c r="BC25" s="34"/>
      <c r="BD25" s="42"/>
      <c r="BE25" s="42"/>
      <c r="BF25" s="42"/>
      <c r="BG25" s="43"/>
      <c r="BH25" s="43"/>
      <c r="BI25" s="43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5"/>
    </row>
    <row r="26" spans="1:97" ht="15">
      <c r="A26" s="45"/>
      <c r="B26" s="46"/>
      <c r="C26" s="46"/>
      <c r="D26" s="46"/>
      <c r="E26" s="44"/>
      <c r="F26" s="44"/>
      <c r="G26" s="44"/>
      <c r="H26" s="44"/>
      <c r="I26" s="44"/>
      <c r="J26" s="44"/>
      <c r="K26" s="44"/>
      <c r="L26" s="44"/>
      <c r="M26" s="44"/>
      <c r="N26" s="43"/>
      <c r="O26" s="43"/>
      <c r="P26" s="43"/>
      <c r="Q26" s="43"/>
      <c r="R26" s="44"/>
      <c r="S26" s="44"/>
      <c r="T26" s="44"/>
      <c r="U26" s="26" t="s">
        <v>50</v>
      </c>
      <c r="V26" s="27" t="s">
        <v>49</v>
      </c>
      <c r="W26" s="28"/>
      <c r="X26" s="28"/>
      <c r="Y26" s="28"/>
      <c r="Z26" s="29"/>
      <c r="AA26" s="29"/>
      <c r="AB26" s="29"/>
      <c r="AC26" s="43"/>
      <c r="AD26" s="43"/>
      <c r="AE26" s="43"/>
      <c r="AF26" s="26" t="s">
        <v>50</v>
      </c>
      <c r="AG26" s="28"/>
      <c r="AH26" s="28"/>
      <c r="AI26" s="28"/>
      <c r="AJ26" s="34"/>
      <c r="AK26" s="34"/>
      <c r="AL26" s="34"/>
      <c r="AM26" s="43"/>
      <c r="AN26" s="43"/>
      <c r="AO26" s="43"/>
      <c r="AP26" s="26" t="s">
        <v>50</v>
      </c>
      <c r="AQ26" s="30"/>
      <c r="AR26" s="30"/>
      <c r="AS26" s="30"/>
      <c r="AT26" s="34"/>
      <c r="AU26" s="34"/>
      <c r="AV26" s="34"/>
      <c r="AW26" s="26" t="s">
        <v>50</v>
      </c>
      <c r="AX26" s="24">
        <f t="shared" si="0"/>
        <v>0</v>
      </c>
      <c r="AY26" s="24">
        <f t="shared" si="1"/>
        <v>0</v>
      </c>
      <c r="AZ26" s="24">
        <f t="shared" si="2"/>
        <v>0</v>
      </c>
      <c r="BA26" s="34"/>
      <c r="BB26" s="34"/>
      <c r="BC26" s="34"/>
      <c r="BD26" s="42"/>
      <c r="BE26" s="42"/>
      <c r="BF26" s="42"/>
      <c r="BG26" s="43"/>
      <c r="BH26" s="43"/>
      <c r="BI26" s="43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5"/>
    </row>
    <row r="27" spans="1:97" ht="17.25">
      <c r="A27" s="45">
        <v>5</v>
      </c>
      <c r="B27" s="46"/>
      <c r="C27" s="47"/>
      <c r="D27" s="47"/>
      <c r="E27" s="44"/>
      <c r="F27" s="44"/>
      <c r="G27" s="44"/>
      <c r="H27" s="44"/>
      <c r="I27" s="44"/>
      <c r="J27" s="44"/>
      <c r="K27" s="44"/>
      <c r="L27" s="44"/>
      <c r="M27" s="44"/>
      <c r="N27" s="43"/>
      <c r="O27" s="43"/>
      <c r="P27" s="43"/>
      <c r="Q27" s="43"/>
      <c r="R27" s="44"/>
      <c r="S27" s="44"/>
      <c r="T27" s="44"/>
      <c r="U27" s="17" t="s">
        <v>42</v>
      </c>
      <c r="V27" s="17" t="s">
        <v>51</v>
      </c>
      <c r="W27" s="18"/>
      <c r="X27" s="18"/>
      <c r="Y27" s="18"/>
      <c r="Z27" s="19">
        <f>W27*9.26</f>
        <v>0</v>
      </c>
      <c r="AA27" s="19">
        <f>X27*9.26</f>
        <v>0</v>
      </c>
      <c r="AB27" s="19">
        <f>Y27*9.26</f>
        <v>0</v>
      </c>
      <c r="AC27" s="43"/>
      <c r="AD27" s="43"/>
      <c r="AE27" s="43"/>
      <c r="AF27" s="17" t="s">
        <v>42</v>
      </c>
      <c r="AG27" s="18"/>
      <c r="AH27" s="18"/>
      <c r="AI27" s="18"/>
      <c r="AJ27" s="34">
        <f>AC27+AG27+AG28+AG29+AG30+AG31+AG32</f>
        <v>0</v>
      </c>
      <c r="AK27" s="34">
        <f>AD27+AH27+AH28+AH29+AH30+AH31+AH32</f>
        <v>0</v>
      </c>
      <c r="AL27" s="34">
        <f>AE27+AI27+AI28+AI29+AI30+AI31+AI32</f>
        <v>0</v>
      </c>
      <c r="AM27" s="43"/>
      <c r="AN27" s="43"/>
      <c r="AO27" s="43"/>
      <c r="AP27" s="17" t="s">
        <v>42</v>
      </c>
      <c r="AQ27" s="20"/>
      <c r="AR27" s="20"/>
      <c r="AS27" s="20"/>
      <c r="AT27" s="34">
        <f>R27*0.8</f>
        <v>0</v>
      </c>
      <c r="AU27" s="34">
        <f>S27*0.8</f>
        <v>0</v>
      </c>
      <c r="AV27" s="34">
        <f>T27*0.8</f>
        <v>0</v>
      </c>
      <c r="AW27" s="17" t="s">
        <v>42</v>
      </c>
      <c r="AX27" s="19">
        <f t="shared" si="0"/>
        <v>0</v>
      </c>
      <c r="AY27" s="19">
        <f t="shared" si="1"/>
        <v>0</v>
      </c>
      <c r="AZ27" s="19">
        <f t="shared" si="2"/>
        <v>0</v>
      </c>
      <c r="BA27" s="34">
        <f>AT27+AX28+AX27+AX28+AX29+AX30+AX31+AX32</f>
        <v>0</v>
      </c>
      <c r="BB27" s="34">
        <f>AU27+AY28+AY27+AY28+AY29+AY30+AY31+AY32</f>
        <v>0</v>
      </c>
      <c r="BC27" s="34">
        <f>AV27+AZ28+AZ27+AZ28+AZ29+AZ30+AZ31+AZ32</f>
        <v>0</v>
      </c>
      <c r="BD27" s="42"/>
      <c r="BE27" s="42"/>
      <c r="BF27" s="42"/>
      <c r="BG27" s="43"/>
      <c r="BH27" s="43"/>
      <c r="BI27" s="43"/>
      <c r="BJ27" s="34" t="e">
        <f>R27/N27</f>
        <v>#DIV/0!</v>
      </c>
      <c r="BK27" s="34" t="e">
        <f>S27/N27</f>
        <v>#DIV/0!</v>
      </c>
      <c r="BL27" s="34" t="e">
        <f>T27/N27</f>
        <v>#DIV/0!</v>
      </c>
      <c r="BM27" s="34" t="e">
        <f>R27/G27</f>
        <v>#DIV/0!</v>
      </c>
      <c r="BN27" s="34" t="e">
        <f>S27/H27</f>
        <v>#DIV/0!</v>
      </c>
      <c r="BO27" s="34" t="e">
        <f>T27/I27</f>
        <v>#DIV/0!</v>
      </c>
      <c r="BP27" s="34" t="e">
        <f>(Z27+Z28+Z29+Z30+Z31+Z32)/O27</f>
        <v>#DIV/0!</v>
      </c>
      <c r="BQ27" s="34" t="e">
        <f>(AA27+AA28+AA29+AA30+AA31+AA32)/O27</f>
        <v>#DIV/0!</v>
      </c>
      <c r="BR27" s="34" t="e">
        <f>(AB27+AB28+AB29+AB30+AB31+AB32)/O27</f>
        <v>#DIV/0!</v>
      </c>
      <c r="BS27" s="34" t="e">
        <f>(Z27+Z28+Z29+Z30+Z31+Z32)/G27</f>
        <v>#DIV/0!</v>
      </c>
      <c r="BT27" s="34" t="e">
        <f>(AA27+AA28+AA29+AA30+AA31+AA32)/H27</f>
        <v>#DIV/0!</v>
      </c>
      <c r="BU27" s="34" t="e">
        <f>(AB27+AB28+AB29+AB30+AB31+AB32)/I27</f>
        <v>#DIV/0!</v>
      </c>
      <c r="BV27" s="34" t="e">
        <f>AC27/N27</f>
        <v>#DIV/0!</v>
      </c>
      <c r="BW27" s="34" t="e">
        <f>AD27/N27</f>
        <v>#DIV/0!</v>
      </c>
      <c r="BX27" s="34" t="e">
        <f>AE27/N27</f>
        <v>#DIV/0!</v>
      </c>
      <c r="BY27" s="34" t="e">
        <f>AC27/G27</f>
        <v>#DIV/0!</v>
      </c>
      <c r="BZ27" s="34" t="e">
        <f>AD27/H27</f>
        <v>#DIV/0!</v>
      </c>
      <c r="CA27" s="34" t="e">
        <f>AE27/I27</f>
        <v>#DIV/0!</v>
      </c>
      <c r="CB27" s="34" t="e">
        <f>(AG27+AG28+AG29+AG30+AG31+AG32)/O27</f>
        <v>#DIV/0!</v>
      </c>
      <c r="CC27" s="34" t="e">
        <f>(AH27+AH28+AH29+AH30+AH31+AH32)/O27</f>
        <v>#DIV/0!</v>
      </c>
      <c r="CD27" s="34" t="e">
        <f>(AI27+AI28+AI29+AI30+AI31+AI32)/O27</f>
        <v>#DIV/0!</v>
      </c>
      <c r="CE27" s="34" t="e">
        <f>(AG27+AG28+AG29+AG30+AG31+AG32)/G27</f>
        <v>#DIV/0!</v>
      </c>
      <c r="CF27" s="34" t="e">
        <f>(AH27+AH28+AH29+AH30+AH31+AH32)/H27</f>
        <v>#DIV/0!</v>
      </c>
      <c r="CG27" s="34" t="e">
        <f>(AI27+AI28+AI29+AI30+AI31+AI32)/I27</f>
        <v>#DIV/0!</v>
      </c>
      <c r="CH27" s="34" t="e">
        <f>BD27/N27</f>
        <v>#DIV/0!</v>
      </c>
      <c r="CI27" s="34" t="e">
        <f>BE27/N27</f>
        <v>#DIV/0!</v>
      </c>
      <c r="CJ27" s="34" t="e">
        <f>BF27/N27</f>
        <v>#DIV/0!</v>
      </c>
      <c r="CK27" s="34" t="e">
        <f>BD27/G27</f>
        <v>#DIV/0!</v>
      </c>
      <c r="CL27" s="34" t="e">
        <f>BE27/H27</f>
        <v>#DIV/0!</v>
      </c>
      <c r="CM27" s="34" t="e">
        <f>BF27/I27</f>
        <v>#DIV/0!</v>
      </c>
      <c r="CN27" s="34" t="e">
        <f>BG27/N27</f>
        <v>#DIV/0!</v>
      </c>
      <c r="CO27" s="34" t="e">
        <f>BH27/N27</f>
        <v>#DIV/0!</v>
      </c>
      <c r="CP27" s="34" t="e">
        <f>BI27/N27</f>
        <v>#DIV/0!</v>
      </c>
      <c r="CQ27" s="34" t="e">
        <f>BG27/G27</f>
        <v>#DIV/0!</v>
      </c>
      <c r="CR27" s="34" t="e">
        <f>BH27/H27</f>
        <v>#DIV/0!</v>
      </c>
      <c r="CS27" s="35" t="e">
        <f>BI27/I27</f>
        <v>#DIV/0!</v>
      </c>
    </row>
    <row r="28" spans="1:97" ht="15">
      <c r="A28" s="45"/>
      <c r="B28" s="46"/>
      <c r="C28" s="46"/>
      <c r="D28" s="46"/>
      <c r="E28" s="44"/>
      <c r="F28" s="44"/>
      <c r="G28" s="44"/>
      <c r="H28" s="44"/>
      <c r="I28" s="44"/>
      <c r="J28" s="44"/>
      <c r="K28" s="44"/>
      <c r="L28" s="44"/>
      <c r="M28" s="44"/>
      <c r="N28" s="43"/>
      <c r="O28" s="43"/>
      <c r="P28" s="43"/>
      <c r="Q28" s="43"/>
      <c r="R28" s="44"/>
      <c r="S28" s="44"/>
      <c r="T28" s="44"/>
      <c r="U28" s="21" t="s">
        <v>53</v>
      </c>
      <c r="V28" s="22" t="s">
        <v>44</v>
      </c>
      <c r="W28" s="23"/>
      <c r="X28" s="23"/>
      <c r="Y28" s="23"/>
      <c r="Z28" s="24">
        <f>W28</f>
        <v>0</v>
      </c>
      <c r="AA28" s="24">
        <f>X28</f>
        <v>0</v>
      </c>
      <c r="AB28" s="24">
        <f>Y28</f>
        <v>0</v>
      </c>
      <c r="AC28" s="43"/>
      <c r="AD28" s="43"/>
      <c r="AE28" s="43"/>
      <c r="AF28" s="21" t="s">
        <v>53</v>
      </c>
      <c r="AG28" s="23"/>
      <c r="AH28" s="23"/>
      <c r="AI28" s="23"/>
      <c r="AJ28" s="34"/>
      <c r="AK28" s="34"/>
      <c r="AL28" s="34"/>
      <c r="AM28" s="43"/>
      <c r="AN28" s="43"/>
      <c r="AO28" s="43"/>
      <c r="AP28" s="21" t="s">
        <v>53</v>
      </c>
      <c r="AQ28" s="25"/>
      <c r="AR28" s="25"/>
      <c r="AS28" s="25"/>
      <c r="AT28" s="34"/>
      <c r="AU28" s="34"/>
      <c r="AV28" s="34"/>
      <c r="AW28" s="21" t="s">
        <v>53</v>
      </c>
      <c r="AX28" s="24">
        <f t="shared" si="0"/>
        <v>0</v>
      </c>
      <c r="AY28" s="24">
        <f t="shared" si="1"/>
        <v>0</v>
      </c>
      <c r="AZ28" s="24">
        <f t="shared" si="2"/>
        <v>0</v>
      </c>
      <c r="BA28" s="34"/>
      <c r="BB28" s="34"/>
      <c r="BC28" s="34"/>
      <c r="BD28" s="42"/>
      <c r="BE28" s="42"/>
      <c r="BF28" s="42"/>
      <c r="BG28" s="43"/>
      <c r="BH28" s="43"/>
      <c r="BI28" s="43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5"/>
    </row>
    <row r="29" spans="1:97" ht="15">
      <c r="A29" s="45"/>
      <c r="B29" s="46"/>
      <c r="C29" s="46"/>
      <c r="D29" s="46"/>
      <c r="E29" s="44"/>
      <c r="F29" s="44"/>
      <c r="G29" s="44"/>
      <c r="H29" s="44"/>
      <c r="I29" s="44"/>
      <c r="J29" s="44"/>
      <c r="K29" s="44"/>
      <c r="L29" s="44"/>
      <c r="M29" s="44"/>
      <c r="N29" s="43"/>
      <c r="O29" s="43"/>
      <c r="P29" s="43"/>
      <c r="Q29" s="43"/>
      <c r="R29" s="44"/>
      <c r="S29" s="44"/>
      <c r="T29" s="44"/>
      <c r="U29" s="21" t="s">
        <v>45</v>
      </c>
      <c r="V29" s="22" t="s">
        <v>46</v>
      </c>
      <c r="W29" s="23"/>
      <c r="X29" s="23"/>
      <c r="Y29" s="23"/>
      <c r="Z29" s="24">
        <f>W29*11000</f>
        <v>0</v>
      </c>
      <c r="AA29" s="24">
        <f>X29*11000</f>
        <v>0</v>
      </c>
      <c r="AB29" s="24">
        <f>Y29*11000</f>
        <v>0</v>
      </c>
      <c r="AC29" s="43"/>
      <c r="AD29" s="43"/>
      <c r="AE29" s="43"/>
      <c r="AF29" s="21" t="s">
        <v>45</v>
      </c>
      <c r="AG29" s="23"/>
      <c r="AH29" s="23"/>
      <c r="AI29" s="23"/>
      <c r="AJ29" s="34"/>
      <c r="AK29" s="34"/>
      <c r="AL29" s="34"/>
      <c r="AM29" s="43"/>
      <c r="AN29" s="43"/>
      <c r="AO29" s="43"/>
      <c r="AP29" s="21" t="s">
        <v>45</v>
      </c>
      <c r="AQ29" s="25"/>
      <c r="AR29" s="25"/>
      <c r="AS29" s="25"/>
      <c r="AT29" s="34"/>
      <c r="AU29" s="34"/>
      <c r="AV29" s="34"/>
      <c r="AW29" s="21" t="s">
        <v>45</v>
      </c>
      <c r="AX29" s="19">
        <f t="shared" si="0"/>
        <v>0</v>
      </c>
      <c r="AY29" s="19">
        <f t="shared" si="1"/>
        <v>0</v>
      </c>
      <c r="AZ29" s="19">
        <f t="shared" si="2"/>
        <v>0</v>
      </c>
      <c r="BA29" s="34"/>
      <c r="BB29" s="34"/>
      <c r="BC29" s="34"/>
      <c r="BD29" s="42"/>
      <c r="BE29" s="42"/>
      <c r="BF29" s="42"/>
      <c r="BG29" s="43"/>
      <c r="BH29" s="43"/>
      <c r="BI29" s="43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5"/>
    </row>
    <row r="30" spans="1:97" ht="15">
      <c r="A30" s="45"/>
      <c r="B30" s="46"/>
      <c r="C30" s="46"/>
      <c r="D30" s="46"/>
      <c r="E30" s="44"/>
      <c r="F30" s="44"/>
      <c r="G30" s="44"/>
      <c r="H30" s="44"/>
      <c r="I30" s="44"/>
      <c r="J30" s="44"/>
      <c r="K30" s="44"/>
      <c r="L30" s="44"/>
      <c r="M30" s="44"/>
      <c r="N30" s="43"/>
      <c r="O30" s="43"/>
      <c r="P30" s="43"/>
      <c r="Q30" s="43"/>
      <c r="R30" s="44"/>
      <c r="S30" s="44"/>
      <c r="T30" s="44"/>
      <c r="U30" s="21" t="s">
        <v>47</v>
      </c>
      <c r="V30" s="22" t="s">
        <v>46</v>
      </c>
      <c r="W30" s="23"/>
      <c r="X30" s="23"/>
      <c r="Y30" s="23"/>
      <c r="Z30" s="24">
        <f>W30*3500</f>
        <v>0</v>
      </c>
      <c r="AA30" s="24">
        <f>X30*3500</f>
        <v>0</v>
      </c>
      <c r="AB30" s="24">
        <f>Y30*3500</f>
        <v>0</v>
      </c>
      <c r="AC30" s="43"/>
      <c r="AD30" s="43"/>
      <c r="AE30" s="43"/>
      <c r="AF30" s="21" t="s">
        <v>47</v>
      </c>
      <c r="AG30" s="23"/>
      <c r="AH30" s="23"/>
      <c r="AI30" s="23"/>
      <c r="AJ30" s="34"/>
      <c r="AK30" s="34"/>
      <c r="AL30" s="34"/>
      <c r="AM30" s="43"/>
      <c r="AN30" s="43"/>
      <c r="AO30" s="43"/>
      <c r="AP30" s="21" t="s">
        <v>47</v>
      </c>
      <c r="AQ30" s="25"/>
      <c r="AR30" s="25"/>
      <c r="AS30" s="25"/>
      <c r="AT30" s="34"/>
      <c r="AU30" s="34"/>
      <c r="AV30" s="34"/>
      <c r="AW30" s="21" t="s">
        <v>47</v>
      </c>
      <c r="AX30" s="24">
        <f t="shared" si="0"/>
        <v>0</v>
      </c>
      <c r="AY30" s="24">
        <f t="shared" si="1"/>
        <v>0</v>
      </c>
      <c r="AZ30" s="24">
        <f t="shared" si="2"/>
        <v>0</v>
      </c>
      <c r="BA30" s="34"/>
      <c r="BB30" s="34"/>
      <c r="BC30" s="34"/>
      <c r="BD30" s="42"/>
      <c r="BE30" s="42"/>
      <c r="BF30" s="42"/>
      <c r="BG30" s="43"/>
      <c r="BH30" s="43"/>
      <c r="BI30" s="43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5"/>
    </row>
    <row r="31" spans="1:97" ht="15">
      <c r="A31" s="45"/>
      <c r="B31" s="46"/>
      <c r="C31" s="46"/>
      <c r="D31" s="46"/>
      <c r="E31" s="44"/>
      <c r="F31" s="44"/>
      <c r="G31" s="44"/>
      <c r="H31" s="44"/>
      <c r="I31" s="44"/>
      <c r="J31" s="44"/>
      <c r="K31" s="44"/>
      <c r="L31" s="44"/>
      <c r="M31" s="44"/>
      <c r="N31" s="43"/>
      <c r="O31" s="43"/>
      <c r="P31" s="43"/>
      <c r="Q31" s="43"/>
      <c r="R31" s="44"/>
      <c r="S31" s="44"/>
      <c r="T31" s="44"/>
      <c r="U31" s="21" t="s">
        <v>48</v>
      </c>
      <c r="V31" s="22" t="s">
        <v>49</v>
      </c>
      <c r="W31" s="23"/>
      <c r="X31" s="23"/>
      <c r="Y31" s="23"/>
      <c r="Z31" s="24"/>
      <c r="AA31" s="24"/>
      <c r="AB31" s="24"/>
      <c r="AC31" s="43"/>
      <c r="AD31" s="43"/>
      <c r="AE31" s="43"/>
      <c r="AF31" s="21" t="s">
        <v>48</v>
      </c>
      <c r="AG31" s="23"/>
      <c r="AH31" s="23"/>
      <c r="AI31" s="23"/>
      <c r="AJ31" s="34"/>
      <c r="AK31" s="34"/>
      <c r="AL31" s="34"/>
      <c r="AM31" s="43"/>
      <c r="AN31" s="43"/>
      <c r="AO31" s="43"/>
      <c r="AP31" s="21" t="s">
        <v>48</v>
      </c>
      <c r="AQ31" s="25"/>
      <c r="AR31" s="25"/>
      <c r="AS31" s="25"/>
      <c r="AT31" s="34"/>
      <c r="AU31" s="34"/>
      <c r="AV31" s="34"/>
      <c r="AW31" s="21" t="s">
        <v>48</v>
      </c>
      <c r="AX31" s="19">
        <f t="shared" si="0"/>
        <v>0</v>
      </c>
      <c r="AY31" s="19">
        <f t="shared" si="1"/>
        <v>0</v>
      </c>
      <c r="AZ31" s="19">
        <f t="shared" si="2"/>
        <v>0</v>
      </c>
      <c r="BA31" s="34"/>
      <c r="BB31" s="34"/>
      <c r="BC31" s="34"/>
      <c r="BD31" s="42"/>
      <c r="BE31" s="42"/>
      <c r="BF31" s="42"/>
      <c r="BG31" s="43"/>
      <c r="BH31" s="43"/>
      <c r="BI31" s="43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5"/>
    </row>
    <row r="32" spans="1:97" ht="15">
      <c r="A32" s="45"/>
      <c r="B32" s="46"/>
      <c r="C32" s="46"/>
      <c r="D32" s="46"/>
      <c r="E32" s="44"/>
      <c r="F32" s="44"/>
      <c r="G32" s="44"/>
      <c r="H32" s="44"/>
      <c r="I32" s="44"/>
      <c r="J32" s="44"/>
      <c r="K32" s="44"/>
      <c r="L32" s="44"/>
      <c r="M32" s="44"/>
      <c r="N32" s="43"/>
      <c r="O32" s="43"/>
      <c r="P32" s="43"/>
      <c r="Q32" s="43"/>
      <c r="R32" s="44"/>
      <c r="S32" s="44"/>
      <c r="T32" s="44"/>
      <c r="U32" s="26" t="s">
        <v>50</v>
      </c>
      <c r="V32" s="27" t="s">
        <v>49</v>
      </c>
      <c r="W32" s="28"/>
      <c r="X32" s="28"/>
      <c r="Y32" s="28"/>
      <c r="Z32" s="29"/>
      <c r="AA32" s="29"/>
      <c r="AB32" s="29"/>
      <c r="AC32" s="43"/>
      <c r="AD32" s="43"/>
      <c r="AE32" s="43"/>
      <c r="AF32" s="26" t="s">
        <v>50</v>
      </c>
      <c r="AG32" s="28"/>
      <c r="AH32" s="28"/>
      <c r="AI32" s="28"/>
      <c r="AJ32" s="34"/>
      <c r="AK32" s="34"/>
      <c r="AL32" s="34"/>
      <c r="AM32" s="43"/>
      <c r="AN32" s="43"/>
      <c r="AO32" s="43"/>
      <c r="AP32" s="26" t="s">
        <v>50</v>
      </c>
      <c r="AQ32" s="30"/>
      <c r="AR32" s="30"/>
      <c r="AS32" s="30"/>
      <c r="AT32" s="34"/>
      <c r="AU32" s="34"/>
      <c r="AV32" s="34"/>
      <c r="AW32" s="26" t="s">
        <v>50</v>
      </c>
      <c r="AX32" s="24">
        <f t="shared" si="0"/>
        <v>0</v>
      </c>
      <c r="AY32" s="24">
        <f t="shared" si="1"/>
        <v>0</v>
      </c>
      <c r="AZ32" s="24">
        <f t="shared" si="2"/>
        <v>0</v>
      </c>
      <c r="BA32" s="34"/>
      <c r="BB32" s="34"/>
      <c r="BC32" s="34"/>
      <c r="BD32" s="42"/>
      <c r="BE32" s="42"/>
      <c r="BF32" s="42"/>
      <c r="BG32" s="43"/>
      <c r="BH32" s="43"/>
      <c r="BI32" s="43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5"/>
    </row>
    <row r="33" spans="1:97" ht="17.25">
      <c r="A33" s="45">
        <v>6</v>
      </c>
      <c r="B33" s="46"/>
      <c r="C33" s="47"/>
      <c r="D33" s="47"/>
      <c r="E33" s="44"/>
      <c r="F33" s="44"/>
      <c r="G33" s="44"/>
      <c r="H33" s="44"/>
      <c r="I33" s="44"/>
      <c r="J33" s="44"/>
      <c r="K33" s="44"/>
      <c r="L33" s="44"/>
      <c r="M33" s="44"/>
      <c r="N33" s="43"/>
      <c r="O33" s="43"/>
      <c r="P33" s="43"/>
      <c r="Q33" s="43"/>
      <c r="R33" s="44"/>
      <c r="S33" s="44"/>
      <c r="T33" s="44"/>
      <c r="U33" s="17" t="s">
        <v>42</v>
      </c>
      <c r="V33" s="17" t="s">
        <v>51</v>
      </c>
      <c r="W33" s="18"/>
      <c r="X33" s="18"/>
      <c r="Y33" s="18"/>
      <c r="Z33" s="19">
        <f>W33*9.26</f>
        <v>0</v>
      </c>
      <c r="AA33" s="19">
        <f>X33*9.26</f>
        <v>0</v>
      </c>
      <c r="AB33" s="19">
        <f>Y33*9.26</f>
        <v>0</v>
      </c>
      <c r="AC33" s="43"/>
      <c r="AD33" s="43"/>
      <c r="AE33" s="43"/>
      <c r="AF33" s="17" t="s">
        <v>42</v>
      </c>
      <c r="AG33" s="18"/>
      <c r="AH33" s="18"/>
      <c r="AI33" s="18"/>
      <c r="AJ33" s="34">
        <f>AC33+AG33+AG34+AG35+AG36+AG37+AG38</f>
        <v>0</v>
      </c>
      <c r="AK33" s="34">
        <f>AD33+AH33+AH34+AH35+AH36+AH37+AH38</f>
        <v>0</v>
      </c>
      <c r="AL33" s="34">
        <f>AE33+AI33+AI34+AI35+AI36+AI37+AI38</f>
        <v>0</v>
      </c>
      <c r="AM33" s="43"/>
      <c r="AN33" s="43"/>
      <c r="AO33" s="43"/>
      <c r="AP33" s="17" t="s">
        <v>42</v>
      </c>
      <c r="AQ33" s="20"/>
      <c r="AR33" s="20"/>
      <c r="AS33" s="20"/>
      <c r="AT33" s="34">
        <f>R33*0.8</f>
        <v>0</v>
      </c>
      <c r="AU33" s="34">
        <f>S33*0.8</f>
        <v>0</v>
      </c>
      <c r="AV33" s="34">
        <f>T33*0.8</f>
        <v>0</v>
      </c>
      <c r="AW33" s="17" t="s">
        <v>42</v>
      </c>
      <c r="AX33" s="19">
        <f t="shared" si="0"/>
        <v>0</v>
      </c>
      <c r="AY33" s="19">
        <f t="shared" si="1"/>
        <v>0</v>
      </c>
      <c r="AZ33" s="19">
        <f t="shared" si="2"/>
        <v>0</v>
      </c>
      <c r="BA33" s="34">
        <f>AT33+AX34+AX33+AX34+AX35+AX36+AX37+AX38</f>
        <v>0</v>
      </c>
      <c r="BB33" s="34">
        <f>AU33+AY34+AY33+AY34+AY35+AY36+AY37+AY38</f>
        <v>0</v>
      </c>
      <c r="BC33" s="34">
        <f>AV33+AZ34+AZ33+AZ34+AZ35+AZ36+AZ37+AZ38</f>
        <v>0</v>
      </c>
      <c r="BD33" s="42"/>
      <c r="BE33" s="42"/>
      <c r="BF33" s="42"/>
      <c r="BG33" s="43"/>
      <c r="BH33" s="43"/>
      <c r="BI33" s="43"/>
      <c r="BJ33" s="34" t="e">
        <f>R33/N33</f>
        <v>#DIV/0!</v>
      </c>
      <c r="BK33" s="34" t="e">
        <f>S33/N33</f>
        <v>#DIV/0!</v>
      </c>
      <c r="BL33" s="34" t="e">
        <f>T33/N33</f>
        <v>#DIV/0!</v>
      </c>
      <c r="BM33" s="34" t="e">
        <f>R33/G33</f>
        <v>#DIV/0!</v>
      </c>
      <c r="BN33" s="34" t="e">
        <f>S33/H33</f>
        <v>#DIV/0!</v>
      </c>
      <c r="BO33" s="34" t="e">
        <f>T33/I33</f>
        <v>#DIV/0!</v>
      </c>
      <c r="BP33" s="34" t="e">
        <f>(Z33+Z34+Z35+Z36+Z37+Z38)/O33</f>
        <v>#DIV/0!</v>
      </c>
      <c r="BQ33" s="34" t="e">
        <f>(AA33+AA34+AA35+AA36+AA37+AA38)/O33</f>
        <v>#DIV/0!</v>
      </c>
      <c r="BR33" s="34" t="e">
        <f>(AB33+AB34+AB35+AB36+AB37+AB38)/O33</f>
        <v>#DIV/0!</v>
      </c>
      <c r="BS33" s="34" t="e">
        <f>(Z33+Z34+Z35+Z36+Z37+Z38)/G33</f>
        <v>#DIV/0!</v>
      </c>
      <c r="BT33" s="34" t="e">
        <f>(AA33+AA34+AA35+AA36+AA37+AA38)/H33</f>
        <v>#DIV/0!</v>
      </c>
      <c r="BU33" s="34" t="e">
        <f>(AB33+AB34+AB35+AB36+AB37+AB38)/I33</f>
        <v>#DIV/0!</v>
      </c>
      <c r="BV33" s="34" t="e">
        <f>AC33/N33</f>
        <v>#DIV/0!</v>
      </c>
      <c r="BW33" s="34" t="e">
        <f>AD33/N33</f>
        <v>#DIV/0!</v>
      </c>
      <c r="BX33" s="34" t="e">
        <f>AE33/N33</f>
        <v>#DIV/0!</v>
      </c>
      <c r="BY33" s="34" t="e">
        <f>AC33/G33</f>
        <v>#DIV/0!</v>
      </c>
      <c r="BZ33" s="34" t="e">
        <f>AD33/H33</f>
        <v>#DIV/0!</v>
      </c>
      <c r="CA33" s="34" t="e">
        <f>AE33/I33</f>
        <v>#DIV/0!</v>
      </c>
      <c r="CB33" s="34" t="e">
        <f>(AG33+AG34+AG35+AG36+AG37+AG38)/O33</f>
        <v>#DIV/0!</v>
      </c>
      <c r="CC33" s="34" t="e">
        <f>(AH33+AH34+AH35+AH36+AH37+AH38)/O33</f>
        <v>#DIV/0!</v>
      </c>
      <c r="CD33" s="34" t="e">
        <f>(AI33+AI34+AI35+AI36+AI37+AI38)/O33</f>
        <v>#DIV/0!</v>
      </c>
      <c r="CE33" s="34" t="e">
        <f>(AG33+AG34+AG35+AG36+AG37+AG38)/G33</f>
        <v>#DIV/0!</v>
      </c>
      <c r="CF33" s="34" t="e">
        <f>(AH33+AH34+AH35+AH36+AH37+AH38)/H33</f>
        <v>#DIV/0!</v>
      </c>
      <c r="CG33" s="34" t="e">
        <f>(AI33+AI34+AI35+AI36+AI37+AI38)/I33</f>
        <v>#DIV/0!</v>
      </c>
      <c r="CH33" s="34" t="e">
        <f>BD33/N33</f>
        <v>#DIV/0!</v>
      </c>
      <c r="CI33" s="34" t="e">
        <f>BE33/N33</f>
        <v>#DIV/0!</v>
      </c>
      <c r="CJ33" s="34" t="e">
        <f>BF33/N33</f>
        <v>#DIV/0!</v>
      </c>
      <c r="CK33" s="34" t="e">
        <f>BD33/G33</f>
        <v>#DIV/0!</v>
      </c>
      <c r="CL33" s="34" t="e">
        <f>BE33/H33</f>
        <v>#DIV/0!</v>
      </c>
      <c r="CM33" s="34" t="e">
        <f>BF33/I33</f>
        <v>#DIV/0!</v>
      </c>
      <c r="CN33" s="34" t="e">
        <f>BG33/N33</f>
        <v>#DIV/0!</v>
      </c>
      <c r="CO33" s="34" t="e">
        <f>BH33/N33</f>
        <v>#DIV/0!</v>
      </c>
      <c r="CP33" s="34" t="e">
        <f>BI33/N33</f>
        <v>#DIV/0!</v>
      </c>
      <c r="CQ33" s="34" t="e">
        <f>BG33/G33</f>
        <v>#DIV/0!</v>
      </c>
      <c r="CR33" s="34" t="e">
        <f>BH33/H33</f>
        <v>#DIV/0!</v>
      </c>
      <c r="CS33" s="35" t="e">
        <f>BI33/I33</f>
        <v>#DIV/0!</v>
      </c>
    </row>
    <row r="34" spans="1:97" ht="15">
      <c r="A34" s="45"/>
      <c r="B34" s="46"/>
      <c r="C34" s="46"/>
      <c r="D34" s="46"/>
      <c r="E34" s="44"/>
      <c r="F34" s="44"/>
      <c r="G34" s="44"/>
      <c r="H34" s="44"/>
      <c r="I34" s="44"/>
      <c r="J34" s="44"/>
      <c r="K34" s="44"/>
      <c r="L34" s="44"/>
      <c r="M34" s="44"/>
      <c r="N34" s="43"/>
      <c r="O34" s="43"/>
      <c r="P34" s="43"/>
      <c r="Q34" s="43"/>
      <c r="R34" s="44"/>
      <c r="S34" s="44"/>
      <c r="T34" s="44"/>
      <c r="U34" s="21" t="s">
        <v>53</v>
      </c>
      <c r="V34" s="22" t="s">
        <v>44</v>
      </c>
      <c r="W34" s="23"/>
      <c r="X34" s="23"/>
      <c r="Y34" s="23"/>
      <c r="Z34" s="24">
        <f>W34</f>
        <v>0</v>
      </c>
      <c r="AA34" s="24">
        <f>X34</f>
        <v>0</v>
      </c>
      <c r="AB34" s="24">
        <f>Y34</f>
        <v>0</v>
      </c>
      <c r="AC34" s="43"/>
      <c r="AD34" s="43"/>
      <c r="AE34" s="43"/>
      <c r="AF34" s="21" t="s">
        <v>53</v>
      </c>
      <c r="AG34" s="23"/>
      <c r="AH34" s="23"/>
      <c r="AI34" s="23"/>
      <c r="AJ34" s="34"/>
      <c r="AK34" s="34"/>
      <c r="AL34" s="34"/>
      <c r="AM34" s="43"/>
      <c r="AN34" s="43"/>
      <c r="AO34" s="43"/>
      <c r="AP34" s="21" t="s">
        <v>53</v>
      </c>
      <c r="AQ34" s="25"/>
      <c r="AR34" s="25"/>
      <c r="AS34" s="25"/>
      <c r="AT34" s="34"/>
      <c r="AU34" s="34"/>
      <c r="AV34" s="34"/>
      <c r="AW34" s="21" t="s">
        <v>53</v>
      </c>
      <c r="AX34" s="24">
        <f t="shared" si="0"/>
        <v>0</v>
      </c>
      <c r="AY34" s="24">
        <f t="shared" si="1"/>
        <v>0</v>
      </c>
      <c r="AZ34" s="24">
        <f t="shared" si="2"/>
        <v>0</v>
      </c>
      <c r="BA34" s="34"/>
      <c r="BB34" s="34"/>
      <c r="BC34" s="34"/>
      <c r="BD34" s="42"/>
      <c r="BE34" s="42"/>
      <c r="BF34" s="42"/>
      <c r="BG34" s="43"/>
      <c r="BH34" s="43"/>
      <c r="BI34" s="43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5"/>
    </row>
    <row r="35" spans="1:97" ht="15">
      <c r="A35" s="45"/>
      <c r="B35" s="46"/>
      <c r="C35" s="46"/>
      <c r="D35" s="46"/>
      <c r="E35" s="44"/>
      <c r="F35" s="44"/>
      <c r="G35" s="44"/>
      <c r="H35" s="44"/>
      <c r="I35" s="44"/>
      <c r="J35" s="44"/>
      <c r="K35" s="44"/>
      <c r="L35" s="44"/>
      <c r="M35" s="44"/>
      <c r="N35" s="43"/>
      <c r="O35" s="43"/>
      <c r="P35" s="43"/>
      <c r="Q35" s="43"/>
      <c r="R35" s="44"/>
      <c r="S35" s="44"/>
      <c r="T35" s="44"/>
      <c r="U35" s="21" t="s">
        <v>45</v>
      </c>
      <c r="V35" s="22" t="s">
        <v>46</v>
      </c>
      <c r="W35" s="23"/>
      <c r="X35" s="23"/>
      <c r="Y35" s="23"/>
      <c r="Z35" s="24">
        <f>W35*11000</f>
        <v>0</v>
      </c>
      <c r="AA35" s="24">
        <f>X35*11000</f>
        <v>0</v>
      </c>
      <c r="AB35" s="24">
        <f>Y35*11000</f>
        <v>0</v>
      </c>
      <c r="AC35" s="43"/>
      <c r="AD35" s="43"/>
      <c r="AE35" s="43"/>
      <c r="AF35" s="21" t="s">
        <v>45</v>
      </c>
      <c r="AG35" s="23"/>
      <c r="AH35" s="23"/>
      <c r="AI35" s="23"/>
      <c r="AJ35" s="34"/>
      <c r="AK35" s="34"/>
      <c r="AL35" s="34"/>
      <c r="AM35" s="43"/>
      <c r="AN35" s="43"/>
      <c r="AO35" s="43"/>
      <c r="AP35" s="21" t="s">
        <v>45</v>
      </c>
      <c r="AQ35" s="25"/>
      <c r="AR35" s="25"/>
      <c r="AS35" s="25"/>
      <c r="AT35" s="34"/>
      <c r="AU35" s="34"/>
      <c r="AV35" s="34"/>
      <c r="AW35" s="21" t="s">
        <v>45</v>
      </c>
      <c r="AX35" s="19">
        <f t="shared" si="0"/>
        <v>0</v>
      </c>
      <c r="AY35" s="19">
        <f t="shared" si="1"/>
        <v>0</v>
      </c>
      <c r="AZ35" s="19">
        <f t="shared" si="2"/>
        <v>0</v>
      </c>
      <c r="BA35" s="34"/>
      <c r="BB35" s="34"/>
      <c r="BC35" s="34"/>
      <c r="BD35" s="42"/>
      <c r="BE35" s="42"/>
      <c r="BF35" s="42"/>
      <c r="BG35" s="43"/>
      <c r="BH35" s="43"/>
      <c r="BI35" s="43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5"/>
    </row>
    <row r="36" spans="1:97" ht="15">
      <c r="A36" s="45"/>
      <c r="B36" s="46"/>
      <c r="C36" s="46"/>
      <c r="D36" s="46"/>
      <c r="E36" s="44"/>
      <c r="F36" s="44"/>
      <c r="G36" s="44"/>
      <c r="H36" s="44"/>
      <c r="I36" s="44"/>
      <c r="J36" s="44"/>
      <c r="K36" s="44"/>
      <c r="L36" s="44"/>
      <c r="M36" s="44"/>
      <c r="N36" s="43"/>
      <c r="O36" s="43"/>
      <c r="P36" s="43"/>
      <c r="Q36" s="43"/>
      <c r="R36" s="44"/>
      <c r="S36" s="44"/>
      <c r="T36" s="44"/>
      <c r="U36" s="21" t="s">
        <v>47</v>
      </c>
      <c r="V36" s="22" t="s">
        <v>46</v>
      </c>
      <c r="W36" s="23"/>
      <c r="X36" s="23"/>
      <c r="Y36" s="23"/>
      <c r="Z36" s="24">
        <f>W36*3500</f>
        <v>0</v>
      </c>
      <c r="AA36" s="24">
        <f>X36*3500</f>
        <v>0</v>
      </c>
      <c r="AB36" s="24">
        <f>Y36*3500</f>
        <v>0</v>
      </c>
      <c r="AC36" s="43"/>
      <c r="AD36" s="43"/>
      <c r="AE36" s="43"/>
      <c r="AF36" s="21" t="s">
        <v>47</v>
      </c>
      <c r="AG36" s="23"/>
      <c r="AH36" s="23"/>
      <c r="AI36" s="23"/>
      <c r="AJ36" s="34"/>
      <c r="AK36" s="34"/>
      <c r="AL36" s="34"/>
      <c r="AM36" s="43"/>
      <c r="AN36" s="43"/>
      <c r="AO36" s="43"/>
      <c r="AP36" s="21" t="s">
        <v>47</v>
      </c>
      <c r="AQ36" s="25"/>
      <c r="AR36" s="25"/>
      <c r="AS36" s="25"/>
      <c r="AT36" s="34"/>
      <c r="AU36" s="34"/>
      <c r="AV36" s="34"/>
      <c r="AW36" s="21" t="s">
        <v>47</v>
      </c>
      <c r="AX36" s="24">
        <f t="shared" si="0"/>
        <v>0</v>
      </c>
      <c r="AY36" s="24">
        <f t="shared" si="1"/>
        <v>0</v>
      </c>
      <c r="AZ36" s="24">
        <f t="shared" si="2"/>
        <v>0</v>
      </c>
      <c r="BA36" s="34"/>
      <c r="BB36" s="34"/>
      <c r="BC36" s="34"/>
      <c r="BD36" s="42"/>
      <c r="BE36" s="42"/>
      <c r="BF36" s="42"/>
      <c r="BG36" s="43"/>
      <c r="BH36" s="43"/>
      <c r="BI36" s="43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5"/>
    </row>
    <row r="37" spans="1:97" ht="15">
      <c r="A37" s="45"/>
      <c r="B37" s="46"/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3"/>
      <c r="O37" s="43"/>
      <c r="P37" s="43"/>
      <c r="Q37" s="43"/>
      <c r="R37" s="44"/>
      <c r="S37" s="44"/>
      <c r="T37" s="44"/>
      <c r="U37" s="21" t="s">
        <v>48</v>
      </c>
      <c r="V37" s="22" t="s">
        <v>49</v>
      </c>
      <c r="W37" s="23"/>
      <c r="X37" s="23"/>
      <c r="Y37" s="23"/>
      <c r="Z37" s="24"/>
      <c r="AA37" s="24"/>
      <c r="AB37" s="24"/>
      <c r="AC37" s="43"/>
      <c r="AD37" s="43"/>
      <c r="AE37" s="43"/>
      <c r="AF37" s="21" t="s">
        <v>48</v>
      </c>
      <c r="AG37" s="23"/>
      <c r="AH37" s="23"/>
      <c r="AI37" s="23"/>
      <c r="AJ37" s="34"/>
      <c r="AK37" s="34"/>
      <c r="AL37" s="34"/>
      <c r="AM37" s="43"/>
      <c r="AN37" s="43"/>
      <c r="AO37" s="43"/>
      <c r="AP37" s="21" t="s">
        <v>48</v>
      </c>
      <c r="AQ37" s="25"/>
      <c r="AR37" s="25"/>
      <c r="AS37" s="25"/>
      <c r="AT37" s="34"/>
      <c r="AU37" s="34"/>
      <c r="AV37" s="34"/>
      <c r="AW37" s="21" t="s">
        <v>48</v>
      </c>
      <c r="AX37" s="19">
        <f t="shared" si="0"/>
        <v>0</v>
      </c>
      <c r="AY37" s="19">
        <f t="shared" si="1"/>
        <v>0</v>
      </c>
      <c r="AZ37" s="19">
        <f t="shared" si="2"/>
        <v>0</v>
      </c>
      <c r="BA37" s="34"/>
      <c r="BB37" s="34"/>
      <c r="BC37" s="34"/>
      <c r="BD37" s="42"/>
      <c r="BE37" s="42"/>
      <c r="BF37" s="42"/>
      <c r="BG37" s="43"/>
      <c r="BH37" s="43"/>
      <c r="BI37" s="43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5"/>
    </row>
    <row r="38" spans="1:97" ht="15">
      <c r="A38" s="45"/>
      <c r="B38" s="46"/>
      <c r="C38" s="46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3"/>
      <c r="O38" s="43"/>
      <c r="P38" s="43"/>
      <c r="Q38" s="43"/>
      <c r="R38" s="44"/>
      <c r="S38" s="44"/>
      <c r="T38" s="44"/>
      <c r="U38" s="26" t="s">
        <v>50</v>
      </c>
      <c r="V38" s="27" t="s">
        <v>49</v>
      </c>
      <c r="W38" s="28"/>
      <c r="X38" s="28"/>
      <c r="Y38" s="28"/>
      <c r="Z38" s="29"/>
      <c r="AA38" s="29"/>
      <c r="AB38" s="29"/>
      <c r="AC38" s="43"/>
      <c r="AD38" s="43"/>
      <c r="AE38" s="43"/>
      <c r="AF38" s="26" t="s">
        <v>50</v>
      </c>
      <c r="AG38" s="28"/>
      <c r="AH38" s="28"/>
      <c r="AI38" s="28"/>
      <c r="AJ38" s="34"/>
      <c r="AK38" s="34"/>
      <c r="AL38" s="34"/>
      <c r="AM38" s="43"/>
      <c r="AN38" s="43"/>
      <c r="AO38" s="43"/>
      <c r="AP38" s="26" t="s">
        <v>50</v>
      </c>
      <c r="AQ38" s="30"/>
      <c r="AR38" s="30"/>
      <c r="AS38" s="30"/>
      <c r="AT38" s="34"/>
      <c r="AU38" s="34"/>
      <c r="AV38" s="34"/>
      <c r="AW38" s="26" t="s">
        <v>50</v>
      </c>
      <c r="AX38" s="24">
        <f t="shared" si="0"/>
        <v>0</v>
      </c>
      <c r="AY38" s="24">
        <f t="shared" si="1"/>
        <v>0</v>
      </c>
      <c r="AZ38" s="24">
        <f t="shared" si="2"/>
        <v>0</v>
      </c>
      <c r="BA38" s="34"/>
      <c r="BB38" s="34"/>
      <c r="BC38" s="34"/>
      <c r="BD38" s="42"/>
      <c r="BE38" s="42"/>
      <c r="BF38" s="42"/>
      <c r="BG38" s="43"/>
      <c r="BH38" s="43"/>
      <c r="BI38" s="43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5"/>
    </row>
    <row r="39" spans="1:97" ht="17.25">
      <c r="A39" s="45">
        <v>7</v>
      </c>
      <c r="B39" s="46"/>
      <c r="C39" s="47"/>
      <c r="D39" s="47"/>
      <c r="E39" s="44"/>
      <c r="F39" s="44"/>
      <c r="G39" s="44"/>
      <c r="H39" s="44"/>
      <c r="I39" s="44"/>
      <c r="J39" s="44"/>
      <c r="K39" s="44"/>
      <c r="L39" s="44"/>
      <c r="M39" s="44"/>
      <c r="N39" s="43"/>
      <c r="O39" s="43"/>
      <c r="P39" s="43"/>
      <c r="Q39" s="43"/>
      <c r="R39" s="44"/>
      <c r="S39" s="44"/>
      <c r="T39" s="44"/>
      <c r="U39" s="17" t="s">
        <v>42</v>
      </c>
      <c r="V39" s="17" t="s">
        <v>51</v>
      </c>
      <c r="W39" s="18"/>
      <c r="X39" s="18"/>
      <c r="Y39" s="18"/>
      <c r="Z39" s="19">
        <f>W39*9.26</f>
        <v>0</v>
      </c>
      <c r="AA39" s="19">
        <f>X39*9.26</f>
        <v>0</v>
      </c>
      <c r="AB39" s="19">
        <f>Y39*9.26</f>
        <v>0</v>
      </c>
      <c r="AC39" s="43"/>
      <c r="AD39" s="43"/>
      <c r="AE39" s="43"/>
      <c r="AF39" s="17" t="s">
        <v>42</v>
      </c>
      <c r="AG39" s="18"/>
      <c r="AH39" s="18"/>
      <c r="AI39" s="18"/>
      <c r="AJ39" s="34">
        <f>AC39+AG39+AG40+AG41+AG42+AG43+AG44</f>
        <v>0</v>
      </c>
      <c r="AK39" s="34">
        <f>AD39+AH39+AH40+AH41+AH42+AH43+AH44</f>
        <v>0</v>
      </c>
      <c r="AL39" s="34">
        <f>AE39+AI39+AI40+AI41+AI42+AI43+AI44</f>
        <v>0</v>
      </c>
      <c r="AM39" s="43"/>
      <c r="AN39" s="43"/>
      <c r="AO39" s="43"/>
      <c r="AP39" s="17" t="s">
        <v>42</v>
      </c>
      <c r="AQ39" s="20"/>
      <c r="AR39" s="20"/>
      <c r="AS39" s="20"/>
      <c r="AT39" s="34">
        <f>R39*0.8</f>
        <v>0</v>
      </c>
      <c r="AU39" s="34">
        <f>S39*0.8</f>
        <v>0</v>
      </c>
      <c r="AV39" s="34">
        <f>T39*0.8</f>
        <v>0</v>
      </c>
      <c r="AW39" s="17" t="s">
        <v>42</v>
      </c>
      <c r="AX39" s="19">
        <f t="shared" si="0"/>
        <v>0</v>
      </c>
      <c r="AY39" s="19">
        <f t="shared" si="1"/>
        <v>0</v>
      </c>
      <c r="AZ39" s="19">
        <f t="shared" si="2"/>
        <v>0</v>
      </c>
      <c r="BA39" s="34">
        <f>AT39+AX40+AX39+AX40+AX41+AX42+AX43+AX44</f>
        <v>0</v>
      </c>
      <c r="BB39" s="34">
        <f>AU39+AY40+AY39+AY40+AY41+AY42+AY43+AY44</f>
        <v>0</v>
      </c>
      <c r="BC39" s="34">
        <f>AV39+AZ40+AZ39+AZ40+AZ41+AZ42+AZ43+AZ44</f>
        <v>0</v>
      </c>
      <c r="BD39" s="42"/>
      <c r="BE39" s="42"/>
      <c r="BF39" s="42"/>
      <c r="BG39" s="43"/>
      <c r="BH39" s="43"/>
      <c r="BI39" s="43"/>
      <c r="BJ39" s="34" t="e">
        <f>R39/N39</f>
        <v>#DIV/0!</v>
      </c>
      <c r="BK39" s="34" t="e">
        <f>S39/N39</f>
        <v>#DIV/0!</v>
      </c>
      <c r="BL39" s="34" t="e">
        <f>T39/N39</f>
        <v>#DIV/0!</v>
      </c>
      <c r="BM39" s="34" t="e">
        <f>R39/G39</f>
        <v>#DIV/0!</v>
      </c>
      <c r="BN39" s="34" t="e">
        <f>S39/H39</f>
        <v>#DIV/0!</v>
      </c>
      <c r="BO39" s="34" t="e">
        <f>T39/I39</f>
        <v>#DIV/0!</v>
      </c>
      <c r="BP39" s="34" t="e">
        <f>(Z39+Z40+Z41+Z42+Z43+Z44)/O39</f>
        <v>#DIV/0!</v>
      </c>
      <c r="BQ39" s="34" t="e">
        <f>(AA39+AA40+AA41+AA42+AA43+AA44)/O39</f>
        <v>#DIV/0!</v>
      </c>
      <c r="BR39" s="34" t="e">
        <f>(AB39+AB40+AB41+AB42+AB43+AB44)/O39</f>
        <v>#DIV/0!</v>
      </c>
      <c r="BS39" s="34" t="e">
        <f>(Z39+Z40+Z41+Z42+Z43+Z44)/G39</f>
        <v>#DIV/0!</v>
      </c>
      <c r="BT39" s="34" t="e">
        <f>(AA39+AA40+AA41+AA42+AA43+AA44)/H39</f>
        <v>#DIV/0!</v>
      </c>
      <c r="BU39" s="34" t="e">
        <f>(AB39+AB40+AB41+AB42+AB43+AB44)/I39</f>
        <v>#DIV/0!</v>
      </c>
      <c r="BV39" s="34" t="e">
        <f>AC39/N39</f>
        <v>#DIV/0!</v>
      </c>
      <c r="BW39" s="34" t="e">
        <f>AD39/N39</f>
        <v>#DIV/0!</v>
      </c>
      <c r="BX39" s="34" t="e">
        <f>AE39/N39</f>
        <v>#DIV/0!</v>
      </c>
      <c r="BY39" s="34" t="e">
        <f>AC39/G39</f>
        <v>#DIV/0!</v>
      </c>
      <c r="BZ39" s="34" t="e">
        <f>AD39/H39</f>
        <v>#DIV/0!</v>
      </c>
      <c r="CA39" s="34" t="e">
        <f>AE39/I39</f>
        <v>#DIV/0!</v>
      </c>
      <c r="CB39" s="34" t="e">
        <f>(AG39+AG40+AG41+AG42+AG43+AG44)/O39</f>
        <v>#DIV/0!</v>
      </c>
      <c r="CC39" s="34" t="e">
        <f>(AH39+AH40+AH41+AH42+AH43+AH44)/O39</f>
        <v>#DIV/0!</v>
      </c>
      <c r="CD39" s="34" t="e">
        <f>(AI39+AI40+AI41+AI42+AI43+AI44)/O39</f>
        <v>#DIV/0!</v>
      </c>
      <c r="CE39" s="34" t="e">
        <f>(AG39+AG40+AG41+AG42+AG43+AG44)/G39</f>
        <v>#DIV/0!</v>
      </c>
      <c r="CF39" s="34" t="e">
        <f>(AH39+AH40+AH41+AH42+AH43+AH44)/H39</f>
        <v>#DIV/0!</v>
      </c>
      <c r="CG39" s="34" t="e">
        <f>(AI39+AI40+AI41+AI42+AI43+AI44)/I39</f>
        <v>#DIV/0!</v>
      </c>
      <c r="CH39" s="34" t="e">
        <f>BD39/N39</f>
        <v>#DIV/0!</v>
      </c>
      <c r="CI39" s="34" t="e">
        <f>BE39/N39</f>
        <v>#DIV/0!</v>
      </c>
      <c r="CJ39" s="34" t="e">
        <f>BF39/N39</f>
        <v>#DIV/0!</v>
      </c>
      <c r="CK39" s="34" t="e">
        <f>BD39/G39</f>
        <v>#DIV/0!</v>
      </c>
      <c r="CL39" s="34" t="e">
        <f>BE39/H39</f>
        <v>#DIV/0!</v>
      </c>
      <c r="CM39" s="34" t="e">
        <f>BF39/I39</f>
        <v>#DIV/0!</v>
      </c>
      <c r="CN39" s="34" t="e">
        <f>BG39/N39</f>
        <v>#DIV/0!</v>
      </c>
      <c r="CO39" s="34" t="e">
        <f>BH39/N39</f>
        <v>#DIV/0!</v>
      </c>
      <c r="CP39" s="34" t="e">
        <f>BI39/N39</f>
        <v>#DIV/0!</v>
      </c>
      <c r="CQ39" s="34" t="e">
        <f>BG39/G39</f>
        <v>#DIV/0!</v>
      </c>
      <c r="CR39" s="34" t="e">
        <f>BH39/H39</f>
        <v>#DIV/0!</v>
      </c>
      <c r="CS39" s="35" t="e">
        <f>BI39/I39</f>
        <v>#DIV/0!</v>
      </c>
    </row>
    <row r="40" spans="1:97" ht="15">
      <c r="A40" s="45"/>
      <c r="B40" s="46"/>
      <c r="C40" s="46"/>
      <c r="D40" s="46"/>
      <c r="E40" s="44"/>
      <c r="F40" s="44"/>
      <c r="G40" s="44"/>
      <c r="H40" s="44"/>
      <c r="I40" s="44"/>
      <c r="J40" s="44"/>
      <c r="K40" s="44"/>
      <c r="L40" s="44"/>
      <c r="M40" s="44"/>
      <c r="N40" s="43"/>
      <c r="O40" s="43"/>
      <c r="P40" s="43"/>
      <c r="Q40" s="43"/>
      <c r="R40" s="44"/>
      <c r="S40" s="44"/>
      <c r="T40" s="44"/>
      <c r="U40" s="21" t="s">
        <v>53</v>
      </c>
      <c r="V40" s="22" t="s">
        <v>44</v>
      </c>
      <c r="W40" s="23"/>
      <c r="X40" s="23"/>
      <c r="Y40" s="23"/>
      <c r="Z40" s="24">
        <f>W40</f>
        <v>0</v>
      </c>
      <c r="AA40" s="24">
        <f>X40</f>
        <v>0</v>
      </c>
      <c r="AB40" s="24">
        <f>Y40</f>
        <v>0</v>
      </c>
      <c r="AC40" s="43"/>
      <c r="AD40" s="43"/>
      <c r="AE40" s="43"/>
      <c r="AF40" s="21" t="s">
        <v>53</v>
      </c>
      <c r="AG40" s="23"/>
      <c r="AH40" s="23"/>
      <c r="AI40" s="23"/>
      <c r="AJ40" s="34"/>
      <c r="AK40" s="34"/>
      <c r="AL40" s="34"/>
      <c r="AM40" s="43"/>
      <c r="AN40" s="43"/>
      <c r="AO40" s="43"/>
      <c r="AP40" s="21" t="s">
        <v>53</v>
      </c>
      <c r="AQ40" s="25"/>
      <c r="AR40" s="25"/>
      <c r="AS40" s="25"/>
      <c r="AT40" s="34"/>
      <c r="AU40" s="34"/>
      <c r="AV40" s="34"/>
      <c r="AW40" s="21" t="s">
        <v>53</v>
      </c>
      <c r="AX40" s="24">
        <f t="shared" si="0"/>
        <v>0</v>
      </c>
      <c r="AY40" s="24">
        <f t="shared" si="1"/>
        <v>0</v>
      </c>
      <c r="AZ40" s="24">
        <f t="shared" si="2"/>
        <v>0</v>
      </c>
      <c r="BA40" s="34"/>
      <c r="BB40" s="34"/>
      <c r="BC40" s="34"/>
      <c r="BD40" s="42"/>
      <c r="BE40" s="42"/>
      <c r="BF40" s="42"/>
      <c r="BG40" s="43"/>
      <c r="BH40" s="43"/>
      <c r="BI40" s="43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5"/>
    </row>
    <row r="41" spans="1:97" ht="15">
      <c r="A41" s="45"/>
      <c r="B41" s="46"/>
      <c r="C41" s="46"/>
      <c r="D41" s="46"/>
      <c r="E41" s="44"/>
      <c r="F41" s="44"/>
      <c r="G41" s="44"/>
      <c r="H41" s="44"/>
      <c r="I41" s="44"/>
      <c r="J41" s="44"/>
      <c r="K41" s="44"/>
      <c r="L41" s="44"/>
      <c r="M41" s="44"/>
      <c r="N41" s="43"/>
      <c r="O41" s="43"/>
      <c r="P41" s="43"/>
      <c r="Q41" s="43"/>
      <c r="R41" s="44"/>
      <c r="S41" s="44"/>
      <c r="T41" s="44"/>
      <c r="U41" s="21" t="s">
        <v>45</v>
      </c>
      <c r="V41" s="22" t="s">
        <v>46</v>
      </c>
      <c r="W41" s="23"/>
      <c r="X41" s="23"/>
      <c r="Y41" s="23"/>
      <c r="Z41" s="24">
        <f>W41*11000</f>
        <v>0</v>
      </c>
      <c r="AA41" s="24">
        <f>X41*11000</f>
        <v>0</v>
      </c>
      <c r="AB41" s="24">
        <f>Y41*11000</f>
        <v>0</v>
      </c>
      <c r="AC41" s="43"/>
      <c r="AD41" s="43"/>
      <c r="AE41" s="43"/>
      <c r="AF41" s="21" t="s">
        <v>45</v>
      </c>
      <c r="AG41" s="23"/>
      <c r="AH41" s="23"/>
      <c r="AI41" s="23"/>
      <c r="AJ41" s="34"/>
      <c r="AK41" s="34"/>
      <c r="AL41" s="34"/>
      <c r="AM41" s="43"/>
      <c r="AN41" s="43"/>
      <c r="AO41" s="43"/>
      <c r="AP41" s="21" t="s">
        <v>45</v>
      </c>
      <c r="AQ41" s="25"/>
      <c r="AR41" s="25"/>
      <c r="AS41" s="25"/>
      <c r="AT41" s="34"/>
      <c r="AU41" s="34"/>
      <c r="AV41" s="34"/>
      <c r="AW41" s="21" t="s">
        <v>45</v>
      </c>
      <c r="AX41" s="19">
        <f t="shared" si="0"/>
        <v>0</v>
      </c>
      <c r="AY41" s="19">
        <f t="shared" si="1"/>
        <v>0</v>
      </c>
      <c r="AZ41" s="19">
        <f t="shared" si="2"/>
        <v>0</v>
      </c>
      <c r="BA41" s="34"/>
      <c r="BB41" s="34"/>
      <c r="BC41" s="34"/>
      <c r="BD41" s="42"/>
      <c r="BE41" s="42"/>
      <c r="BF41" s="42"/>
      <c r="BG41" s="43"/>
      <c r="BH41" s="43"/>
      <c r="BI41" s="43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5"/>
    </row>
    <row r="42" spans="1:97" ht="15">
      <c r="A42" s="45"/>
      <c r="B42" s="46"/>
      <c r="C42" s="46"/>
      <c r="D42" s="46"/>
      <c r="E42" s="44"/>
      <c r="F42" s="44"/>
      <c r="G42" s="44"/>
      <c r="H42" s="44"/>
      <c r="I42" s="44"/>
      <c r="J42" s="44"/>
      <c r="K42" s="44"/>
      <c r="L42" s="44"/>
      <c r="M42" s="44"/>
      <c r="N42" s="43"/>
      <c r="O42" s="43"/>
      <c r="P42" s="43"/>
      <c r="Q42" s="43"/>
      <c r="R42" s="44"/>
      <c r="S42" s="44"/>
      <c r="T42" s="44"/>
      <c r="U42" s="21" t="s">
        <v>47</v>
      </c>
      <c r="V42" s="22" t="s">
        <v>46</v>
      </c>
      <c r="W42" s="23"/>
      <c r="X42" s="23"/>
      <c r="Y42" s="23"/>
      <c r="Z42" s="24">
        <f>W42*3500</f>
        <v>0</v>
      </c>
      <c r="AA42" s="24">
        <f>X42*3500</f>
        <v>0</v>
      </c>
      <c r="AB42" s="24">
        <f>Y42*3500</f>
        <v>0</v>
      </c>
      <c r="AC42" s="43"/>
      <c r="AD42" s="43"/>
      <c r="AE42" s="43"/>
      <c r="AF42" s="21" t="s">
        <v>47</v>
      </c>
      <c r="AG42" s="23"/>
      <c r="AH42" s="23"/>
      <c r="AI42" s="23"/>
      <c r="AJ42" s="34"/>
      <c r="AK42" s="34"/>
      <c r="AL42" s="34"/>
      <c r="AM42" s="43"/>
      <c r="AN42" s="43"/>
      <c r="AO42" s="43"/>
      <c r="AP42" s="21" t="s">
        <v>47</v>
      </c>
      <c r="AQ42" s="25"/>
      <c r="AR42" s="25"/>
      <c r="AS42" s="25"/>
      <c r="AT42" s="34"/>
      <c r="AU42" s="34"/>
      <c r="AV42" s="34"/>
      <c r="AW42" s="21" t="s">
        <v>47</v>
      </c>
      <c r="AX42" s="24">
        <f t="shared" si="0"/>
        <v>0</v>
      </c>
      <c r="AY42" s="24">
        <f t="shared" si="1"/>
        <v>0</v>
      </c>
      <c r="AZ42" s="24">
        <f t="shared" si="2"/>
        <v>0</v>
      </c>
      <c r="BA42" s="34"/>
      <c r="BB42" s="34"/>
      <c r="BC42" s="34"/>
      <c r="BD42" s="42"/>
      <c r="BE42" s="42"/>
      <c r="BF42" s="42"/>
      <c r="BG42" s="43"/>
      <c r="BH42" s="43"/>
      <c r="BI42" s="43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5"/>
    </row>
    <row r="43" spans="1:97" ht="15">
      <c r="A43" s="45"/>
      <c r="B43" s="46"/>
      <c r="C43" s="46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3"/>
      <c r="O43" s="43"/>
      <c r="P43" s="43"/>
      <c r="Q43" s="43"/>
      <c r="R43" s="44"/>
      <c r="S43" s="44"/>
      <c r="T43" s="44"/>
      <c r="U43" s="21" t="s">
        <v>48</v>
      </c>
      <c r="V43" s="22" t="s">
        <v>49</v>
      </c>
      <c r="W43" s="23"/>
      <c r="X43" s="23"/>
      <c r="Y43" s="23"/>
      <c r="Z43" s="24"/>
      <c r="AA43" s="24"/>
      <c r="AB43" s="24"/>
      <c r="AC43" s="43"/>
      <c r="AD43" s="43"/>
      <c r="AE43" s="43"/>
      <c r="AF43" s="21" t="s">
        <v>48</v>
      </c>
      <c r="AG43" s="23"/>
      <c r="AH43" s="23"/>
      <c r="AI43" s="23"/>
      <c r="AJ43" s="34"/>
      <c r="AK43" s="34"/>
      <c r="AL43" s="34"/>
      <c r="AM43" s="43"/>
      <c r="AN43" s="43"/>
      <c r="AO43" s="43"/>
      <c r="AP43" s="21" t="s">
        <v>48</v>
      </c>
      <c r="AQ43" s="25"/>
      <c r="AR43" s="25"/>
      <c r="AS43" s="25"/>
      <c r="AT43" s="34"/>
      <c r="AU43" s="34"/>
      <c r="AV43" s="34"/>
      <c r="AW43" s="21" t="s">
        <v>48</v>
      </c>
      <c r="AX43" s="19">
        <f t="shared" si="0"/>
        <v>0</v>
      </c>
      <c r="AY43" s="19">
        <f t="shared" si="1"/>
        <v>0</v>
      </c>
      <c r="AZ43" s="19">
        <f t="shared" si="2"/>
        <v>0</v>
      </c>
      <c r="BA43" s="34"/>
      <c r="BB43" s="34"/>
      <c r="BC43" s="34"/>
      <c r="BD43" s="42"/>
      <c r="BE43" s="42"/>
      <c r="BF43" s="42"/>
      <c r="BG43" s="43"/>
      <c r="BH43" s="43"/>
      <c r="BI43" s="43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5"/>
    </row>
    <row r="44" spans="1:97" ht="15">
      <c r="A44" s="45"/>
      <c r="B44" s="46"/>
      <c r="C44" s="46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3"/>
      <c r="O44" s="43"/>
      <c r="P44" s="43"/>
      <c r="Q44" s="43"/>
      <c r="R44" s="44"/>
      <c r="S44" s="44"/>
      <c r="T44" s="44"/>
      <c r="U44" s="26" t="s">
        <v>50</v>
      </c>
      <c r="V44" s="27" t="s">
        <v>49</v>
      </c>
      <c r="W44" s="28"/>
      <c r="X44" s="28"/>
      <c r="Y44" s="28"/>
      <c r="Z44" s="29"/>
      <c r="AA44" s="29"/>
      <c r="AB44" s="29"/>
      <c r="AC44" s="43"/>
      <c r="AD44" s="43"/>
      <c r="AE44" s="43"/>
      <c r="AF44" s="26" t="s">
        <v>50</v>
      </c>
      <c r="AG44" s="28"/>
      <c r="AH44" s="28"/>
      <c r="AI44" s="28"/>
      <c r="AJ44" s="34"/>
      <c r="AK44" s="34"/>
      <c r="AL44" s="34"/>
      <c r="AM44" s="43"/>
      <c r="AN44" s="43"/>
      <c r="AO44" s="43"/>
      <c r="AP44" s="26" t="s">
        <v>50</v>
      </c>
      <c r="AQ44" s="30"/>
      <c r="AR44" s="30"/>
      <c r="AS44" s="30"/>
      <c r="AT44" s="34"/>
      <c r="AU44" s="34"/>
      <c r="AV44" s="34"/>
      <c r="AW44" s="26" t="s">
        <v>50</v>
      </c>
      <c r="AX44" s="24">
        <f t="shared" si="0"/>
        <v>0</v>
      </c>
      <c r="AY44" s="24">
        <f t="shared" si="1"/>
        <v>0</v>
      </c>
      <c r="AZ44" s="24">
        <f t="shared" si="2"/>
        <v>0</v>
      </c>
      <c r="BA44" s="34"/>
      <c r="BB44" s="34"/>
      <c r="BC44" s="34"/>
      <c r="BD44" s="42"/>
      <c r="BE44" s="42"/>
      <c r="BF44" s="42"/>
      <c r="BG44" s="43"/>
      <c r="BH44" s="43"/>
      <c r="BI44" s="43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5"/>
    </row>
    <row r="45" spans="1:97" ht="17.25">
      <c r="A45" s="45">
        <v>8</v>
      </c>
      <c r="B45" s="46"/>
      <c r="C45" s="47"/>
      <c r="D45" s="47"/>
      <c r="E45" s="44"/>
      <c r="F45" s="44"/>
      <c r="G45" s="44"/>
      <c r="H45" s="44"/>
      <c r="I45" s="44"/>
      <c r="J45" s="44"/>
      <c r="K45" s="44"/>
      <c r="L45" s="44"/>
      <c r="M45" s="44"/>
      <c r="N45" s="43"/>
      <c r="O45" s="43"/>
      <c r="P45" s="43"/>
      <c r="Q45" s="43"/>
      <c r="R45" s="44"/>
      <c r="S45" s="44"/>
      <c r="T45" s="44"/>
      <c r="U45" s="17" t="s">
        <v>42</v>
      </c>
      <c r="V45" s="17" t="s">
        <v>51</v>
      </c>
      <c r="W45" s="18"/>
      <c r="X45" s="18"/>
      <c r="Y45" s="18"/>
      <c r="Z45" s="19">
        <f>W45*9.26</f>
        <v>0</v>
      </c>
      <c r="AA45" s="19">
        <f>X45*9.26</f>
        <v>0</v>
      </c>
      <c r="AB45" s="19">
        <f>Y45*9.26</f>
        <v>0</v>
      </c>
      <c r="AC45" s="43"/>
      <c r="AD45" s="43"/>
      <c r="AE45" s="43"/>
      <c r="AF45" s="17" t="s">
        <v>42</v>
      </c>
      <c r="AG45" s="18"/>
      <c r="AH45" s="18"/>
      <c r="AI45" s="18"/>
      <c r="AJ45" s="34">
        <f>AC45+AG45+AG46+AG47+AG48+AG49+AG50</f>
        <v>0</v>
      </c>
      <c r="AK45" s="34">
        <f>AD45+AH45+AH46+AH47+AH48+AH49+AH50</f>
        <v>0</v>
      </c>
      <c r="AL45" s="34">
        <f>AE45+AI45+AI46+AI47+AI48+AI49+AI50</f>
        <v>0</v>
      </c>
      <c r="AM45" s="43"/>
      <c r="AN45" s="43"/>
      <c r="AO45" s="43"/>
      <c r="AP45" s="17" t="s">
        <v>42</v>
      </c>
      <c r="AQ45" s="20"/>
      <c r="AR45" s="20"/>
      <c r="AS45" s="20"/>
      <c r="AT45" s="34">
        <f>R45*0.8</f>
        <v>0</v>
      </c>
      <c r="AU45" s="34">
        <f>S45*0.8</f>
        <v>0</v>
      </c>
      <c r="AV45" s="34">
        <f>T45*0.8</f>
        <v>0</v>
      </c>
      <c r="AW45" s="17" t="s">
        <v>42</v>
      </c>
      <c r="AX45" s="19">
        <f t="shared" si="0"/>
        <v>0</v>
      </c>
      <c r="AY45" s="19">
        <f t="shared" si="1"/>
        <v>0</v>
      </c>
      <c r="AZ45" s="19">
        <f t="shared" si="2"/>
        <v>0</v>
      </c>
      <c r="BA45" s="34">
        <f>AT45+AX46+AX45+AX46+AX47+AX48+AX49+AX50</f>
        <v>0</v>
      </c>
      <c r="BB45" s="34">
        <f>AU45+AY46+AY45+AY46+AY47+AY48+AY49+AY50</f>
        <v>0</v>
      </c>
      <c r="BC45" s="34">
        <f>AV45+AZ46+AZ45+AZ46+AZ47+AZ48+AZ49+AZ50</f>
        <v>0</v>
      </c>
      <c r="BD45" s="42"/>
      <c r="BE45" s="42"/>
      <c r="BF45" s="42"/>
      <c r="BG45" s="43"/>
      <c r="BH45" s="43"/>
      <c r="BI45" s="43"/>
      <c r="BJ45" s="34" t="e">
        <f>R45/N45</f>
        <v>#DIV/0!</v>
      </c>
      <c r="BK45" s="34" t="e">
        <f>S45/N45</f>
        <v>#DIV/0!</v>
      </c>
      <c r="BL45" s="34" t="e">
        <f>T45/N45</f>
        <v>#DIV/0!</v>
      </c>
      <c r="BM45" s="34" t="e">
        <f>R45/G45</f>
        <v>#DIV/0!</v>
      </c>
      <c r="BN45" s="34" t="e">
        <f>S45/H45</f>
        <v>#DIV/0!</v>
      </c>
      <c r="BO45" s="34" t="e">
        <f>T45/I45</f>
        <v>#DIV/0!</v>
      </c>
      <c r="BP45" s="34" t="e">
        <f>(Z45+Z46+Z47+Z48+Z49+Z50)/O45</f>
        <v>#DIV/0!</v>
      </c>
      <c r="BQ45" s="34" t="e">
        <f>(AA45+AA46+AA47+AA48+AA49+AA50)/O45</f>
        <v>#DIV/0!</v>
      </c>
      <c r="BR45" s="34" t="e">
        <f>(AB45+AB46+AB47+AB48+AB49+AB50)/O45</f>
        <v>#DIV/0!</v>
      </c>
      <c r="BS45" s="34" t="e">
        <f>(Z45+Z46+Z47+Z48+Z49+Z50)/G45</f>
        <v>#DIV/0!</v>
      </c>
      <c r="BT45" s="34" t="e">
        <f>(AA45+AA46+AA47+AA48+AA49+AA50)/H45</f>
        <v>#DIV/0!</v>
      </c>
      <c r="BU45" s="34" t="e">
        <f>(AB45+AB46+AB47+AB48+AB49+AB50)/I45</f>
        <v>#DIV/0!</v>
      </c>
      <c r="BV45" s="34" t="e">
        <f>AC45/N45</f>
        <v>#DIV/0!</v>
      </c>
      <c r="BW45" s="34" t="e">
        <f>AD45/N45</f>
        <v>#DIV/0!</v>
      </c>
      <c r="BX45" s="34" t="e">
        <f>AE45/N45</f>
        <v>#DIV/0!</v>
      </c>
      <c r="BY45" s="34" t="e">
        <f>AC45/G45</f>
        <v>#DIV/0!</v>
      </c>
      <c r="BZ45" s="34" t="e">
        <f>AD45/H45</f>
        <v>#DIV/0!</v>
      </c>
      <c r="CA45" s="34" t="e">
        <f>AE45/I45</f>
        <v>#DIV/0!</v>
      </c>
      <c r="CB45" s="34" t="e">
        <f>(AG45+AG46+AG47+AG48+AG49+AG50)/O45</f>
        <v>#DIV/0!</v>
      </c>
      <c r="CC45" s="34" t="e">
        <f>(AH45+AH46+AH47+AH48+AH49+AH50)/O45</f>
        <v>#DIV/0!</v>
      </c>
      <c r="CD45" s="34" t="e">
        <f>(AI45+AI46+AI47+AI48+AI49+AI50)/O45</f>
        <v>#DIV/0!</v>
      </c>
      <c r="CE45" s="34" t="e">
        <f>(AG45+AG46+AG47+AG48+AG49+AG50)/G45</f>
        <v>#DIV/0!</v>
      </c>
      <c r="CF45" s="34" t="e">
        <f>(AH45+AH46+AH47+AH48+AH49+AH50)/H45</f>
        <v>#DIV/0!</v>
      </c>
      <c r="CG45" s="34" t="e">
        <f>(AI45+AI46+AI47+AI48+AI49+AI50)/I45</f>
        <v>#DIV/0!</v>
      </c>
      <c r="CH45" s="34" t="e">
        <f>BD45/N45</f>
        <v>#DIV/0!</v>
      </c>
      <c r="CI45" s="34" t="e">
        <f>BE45/N45</f>
        <v>#DIV/0!</v>
      </c>
      <c r="CJ45" s="34" t="e">
        <f>BF45/N45</f>
        <v>#DIV/0!</v>
      </c>
      <c r="CK45" s="34" t="e">
        <f>BD45/G45</f>
        <v>#DIV/0!</v>
      </c>
      <c r="CL45" s="34" t="e">
        <f>BE45/H45</f>
        <v>#DIV/0!</v>
      </c>
      <c r="CM45" s="34" t="e">
        <f>BF45/I45</f>
        <v>#DIV/0!</v>
      </c>
      <c r="CN45" s="34" t="e">
        <f>BG45/N45</f>
        <v>#DIV/0!</v>
      </c>
      <c r="CO45" s="34" t="e">
        <f>BH45/N45</f>
        <v>#DIV/0!</v>
      </c>
      <c r="CP45" s="34" t="e">
        <f>BI45/N45</f>
        <v>#DIV/0!</v>
      </c>
      <c r="CQ45" s="34" t="e">
        <f>BG45/G45</f>
        <v>#DIV/0!</v>
      </c>
      <c r="CR45" s="34" t="e">
        <f>BH45/H45</f>
        <v>#DIV/0!</v>
      </c>
      <c r="CS45" s="35" t="e">
        <f>BI45/I45</f>
        <v>#DIV/0!</v>
      </c>
    </row>
    <row r="46" spans="1:97" ht="15">
      <c r="A46" s="45"/>
      <c r="B46" s="46"/>
      <c r="C46" s="46"/>
      <c r="D46" s="46"/>
      <c r="E46" s="44"/>
      <c r="F46" s="44"/>
      <c r="G46" s="44"/>
      <c r="H46" s="44"/>
      <c r="I46" s="44"/>
      <c r="J46" s="44"/>
      <c r="K46" s="44"/>
      <c r="L46" s="44"/>
      <c r="M46" s="44"/>
      <c r="N46" s="43"/>
      <c r="O46" s="43"/>
      <c r="P46" s="43"/>
      <c r="Q46" s="43"/>
      <c r="R46" s="44"/>
      <c r="S46" s="44"/>
      <c r="T46" s="44"/>
      <c r="U46" s="21" t="s">
        <v>53</v>
      </c>
      <c r="V46" s="22" t="s">
        <v>44</v>
      </c>
      <c r="W46" s="23"/>
      <c r="X46" s="23"/>
      <c r="Y46" s="23"/>
      <c r="Z46" s="24">
        <f>W46</f>
        <v>0</v>
      </c>
      <c r="AA46" s="24">
        <f>X46</f>
        <v>0</v>
      </c>
      <c r="AB46" s="24">
        <f>Y46</f>
        <v>0</v>
      </c>
      <c r="AC46" s="43"/>
      <c r="AD46" s="43"/>
      <c r="AE46" s="43"/>
      <c r="AF46" s="21" t="s">
        <v>53</v>
      </c>
      <c r="AG46" s="23"/>
      <c r="AH46" s="23"/>
      <c r="AI46" s="23"/>
      <c r="AJ46" s="34"/>
      <c r="AK46" s="34"/>
      <c r="AL46" s="34"/>
      <c r="AM46" s="43"/>
      <c r="AN46" s="43"/>
      <c r="AO46" s="43"/>
      <c r="AP46" s="21" t="s">
        <v>53</v>
      </c>
      <c r="AQ46" s="25"/>
      <c r="AR46" s="25"/>
      <c r="AS46" s="25"/>
      <c r="AT46" s="34"/>
      <c r="AU46" s="34"/>
      <c r="AV46" s="34"/>
      <c r="AW46" s="21" t="s">
        <v>53</v>
      </c>
      <c r="AX46" s="24">
        <f t="shared" si="0"/>
        <v>0</v>
      </c>
      <c r="AY46" s="24">
        <f t="shared" si="1"/>
        <v>0</v>
      </c>
      <c r="AZ46" s="24">
        <f t="shared" si="2"/>
        <v>0</v>
      </c>
      <c r="BA46" s="34"/>
      <c r="BB46" s="34"/>
      <c r="BC46" s="34"/>
      <c r="BD46" s="42"/>
      <c r="BE46" s="42"/>
      <c r="BF46" s="42"/>
      <c r="BG46" s="43"/>
      <c r="BH46" s="43"/>
      <c r="BI46" s="43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5"/>
    </row>
    <row r="47" spans="1:97" ht="15">
      <c r="A47" s="45"/>
      <c r="B47" s="46"/>
      <c r="C47" s="46"/>
      <c r="D47" s="46"/>
      <c r="E47" s="44"/>
      <c r="F47" s="44"/>
      <c r="G47" s="44"/>
      <c r="H47" s="44"/>
      <c r="I47" s="44"/>
      <c r="J47" s="44"/>
      <c r="K47" s="44"/>
      <c r="L47" s="44"/>
      <c r="M47" s="44"/>
      <c r="N47" s="43"/>
      <c r="O47" s="43"/>
      <c r="P47" s="43"/>
      <c r="Q47" s="43"/>
      <c r="R47" s="44"/>
      <c r="S47" s="44"/>
      <c r="T47" s="44"/>
      <c r="U47" s="21" t="s">
        <v>45</v>
      </c>
      <c r="V47" s="22" t="s">
        <v>46</v>
      </c>
      <c r="W47" s="23"/>
      <c r="X47" s="23"/>
      <c r="Y47" s="23"/>
      <c r="Z47" s="24">
        <f>W47*11000</f>
        <v>0</v>
      </c>
      <c r="AA47" s="24">
        <f>X47*11000</f>
        <v>0</v>
      </c>
      <c r="AB47" s="24">
        <f>Y47*11000</f>
        <v>0</v>
      </c>
      <c r="AC47" s="43"/>
      <c r="AD47" s="43"/>
      <c r="AE47" s="43"/>
      <c r="AF47" s="21" t="s">
        <v>45</v>
      </c>
      <c r="AG47" s="23"/>
      <c r="AH47" s="23"/>
      <c r="AI47" s="23"/>
      <c r="AJ47" s="34"/>
      <c r="AK47" s="34"/>
      <c r="AL47" s="34"/>
      <c r="AM47" s="43"/>
      <c r="AN47" s="43"/>
      <c r="AO47" s="43"/>
      <c r="AP47" s="21" t="s">
        <v>45</v>
      </c>
      <c r="AQ47" s="25"/>
      <c r="AR47" s="25"/>
      <c r="AS47" s="25"/>
      <c r="AT47" s="34"/>
      <c r="AU47" s="34"/>
      <c r="AV47" s="34"/>
      <c r="AW47" s="21" t="s">
        <v>45</v>
      </c>
      <c r="AX47" s="19">
        <f t="shared" si="0"/>
        <v>0</v>
      </c>
      <c r="AY47" s="19">
        <f t="shared" si="1"/>
        <v>0</v>
      </c>
      <c r="AZ47" s="19">
        <f t="shared" si="2"/>
        <v>0</v>
      </c>
      <c r="BA47" s="34"/>
      <c r="BB47" s="34"/>
      <c r="BC47" s="34"/>
      <c r="BD47" s="42"/>
      <c r="BE47" s="42"/>
      <c r="BF47" s="42"/>
      <c r="BG47" s="43"/>
      <c r="BH47" s="43"/>
      <c r="BI47" s="43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5"/>
    </row>
    <row r="48" spans="1:97" ht="15">
      <c r="A48" s="45"/>
      <c r="B48" s="46"/>
      <c r="C48" s="46"/>
      <c r="D48" s="46"/>
      <c r="E48" s="44"/>
      <c r="F48" s="44"/>
      <c r="G48" s="44"/>
      <c r="H48" s="44"/>
      <c r="I48" s="44"/>
      <c r="J48" s="44"/>
      <c r="K48" s="44"/>
      <c r="L48" s="44"/>
      <c r="M48" s="44"/>
      <c r="N48" s="43"/>
      <c r="O48" s="43"/>
      <c r="P48" s="43"/>
      <c r="Q48" s="43"/>
      <c r="R48" s="44"/>
      <c r="S48" s="44"/>
      <c r="T48" s="44"/>
      <c r="U48" s="21" t="s">
        <v>47</v>
      </c>
      <c r="V48" s="22" t="s">
        <v>46</v>
      </c>
      <c r="W48" s="23"/>
      <c r="X48" s="23"/>
      <c r="Y48" s="23"/>
      <c r="Z48" s="24">
        <f>W48*3500</f>
        <v>0</v>
      </c>
      <c r="AA48" s="24">
        <f>X48*3500</f>
        <v>0</v>
      </c>
      <c r="AB48" s="24">
        <f>Y48*3500</f>
        <v>0</v>
      </c>
      <c r="AC48" s="43"/>
      <c r="AD48" s="43"/>
      <c r="AE48" s="43"/>
      <c r="AF48" s="21" t="s">
        <v>47</v>
      </c>
      <c r="AG48" s="23"/>
      <c r="AH48" s="23"/>
      <c r="AI48" s="23"/>
      <c r="AJ48" s="34"/>
      <c r="AK48" s="34"/>
      <c r="AL48" s="34"/>
      <c r="AM48" s="43"/>
      <c r="AN48" s="43"/>
      <c r="AO48" s="43"/>
      <c r="AP48" s="21" t="s">
        <v>47</v>
      </c>
      <c r="AQ48" s="25"/>
      <c r="AR48" s="25"/>
      <c r="AS48" s="25"/>
      <c r="AT48" s="34"/>
      <c r="AU48" s="34"/>
      <c r="AV48" s="34"/>
      <c r="AW48" s="21" t="s">
        <v>47</v>
      </c>
      <c r="AX48" s="24">
        <f t="shared" si="0"/>
        <v>0</v>
      </c>
      <c r="AY48" s="24">
        <f t="shared" si="1"/>
        <v>0</v>
      </c>
      <c r="AZ48" s="24">
        <f t="shared" si="2"/>
        <v>0</v>
      </c>
      <c r="BA48" s="34"/>
      <c r="BB48" s="34"/>
      <c r="BC48" s="34"/>
      <c r="BD48" s="42"/>
      <c r="BE48" s="42"/>
      <c r="BF48" s="42"/>
      <c r="BG48" s="43"/>
      <c r="BH48" s="43"/>
      <c r="BI48" s="43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5"/>
    </row>
    <row r="49" spans="1:97" ht="15">
      <c r="A49" s="45"/>
      <c r="B49" s="46"/>
      <c r="C49" s="46"/>
      <c r="D49" s="46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3"/>
      <c r="P49" s="43"/>
      <c r="Q49" s="43"/>
      <c r="R49" s="44"/>
      <c r="S49" s="44"/>
      <c r="T49" s="44"/>
      <c r="U49" s="21" t="s">
        <v>48</v>
      </c>
      <c r="V49" s="22" t="s">
        <v>49</v>
      </c>
      <c r="W49" s="23"/>
      <c r="X49" s="23"/>
      <c r="Y49" s="23"/>
      <c r="Z49" s="24"/>
      <c r="AA49" s="24"/>
      <c r="AB49" s="24"/>
      <c r="AC49" s="43"/>
      <c r="AD49" s="43"/>
      <c r="AE49" s="43"/>
      <c r="AF49" s="21" t="s">
        <v>48</v>
      </c>
      <c r="AG49" s="23"/>
      <c r="AH49" s="23"/>
      <c r="AI49" s="23"/>
      <c r="AJ49" s="34"/>
      <c r="AK49" s="34"/>
      <c r="AL49" s="34"/>
      <c r="AM49" s="43"/>
      <c r="AN49" s="43"/>
      <c r="AO49" s="43"/>
      <c r="AP49" s="21" t="s">
        <v>48</v>
      </c>
      <c r="AQ49" s="25"/>
      <c r="AR49" s="25"/>
      <c r="AS49" s="25"/>
      <c r="AT49" s="34"/>
      <c r="AU49" s="34"/>
      <c r="AV49" s="34"/>
      <c r="AW49" s="21" t="s">
        <v>48</v>
      </c>
      <c r="AX49" s="19">
        <f t="shared" si="0"/>
        <v>0</v>
      </c>
      <c r="AY49" s="19">
        <f t="shared" si="1"/>
        <v>0</v>
      </c>
      <c r="AZ49" s="19">
        <f t="shared" si="2"/>
        <v>0</v>
      </c>
      <c r="BA49" s="34"/>
      <c r="BB49" s="34"/>
      <c r="BC49" s="34"/>
      <c r="BD49" s="42"/>
      <c r="BE49" s="42"/>
      <c r="BF49" s="42"/>
      <c r="BG49" s="43"/>
      <c r="BH49" s="43"/>
      <c r="BI49" s="43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5"/>
    </row>
    <row r="50" spans="1:97" ht="15">
      <c r="A50" s="45"/>
      <c r="B50" s="46"/>
      <c r="C50" s="46"/>
      <c r="D50" s="46"/>
      <c r="E50" s="44"/>
      <c r="F50" s="44"/>
      <c r="G50" s="44"/>
      <c r="H50" s="44"/>
      <c r="I50" s="44"/>
      <c r="J50" s="44"/>
      <c r="K50" s="44"/>
      <c r="L50" s="44"/>
      <c r="M50" s="44"/>
      <c r="N50" s="43"/>
      <c r="O50" s="43"/>
      <c r="P50" s="43"/>
      <c r="Q50" s="43"/>
      <c r="R50" s="44"/>
      <c r="S50" s="44"/>
      <c r="T50" s="44"/>
      <c r="U50" s="26" t="s">
        <v>50</v>
      </c>
      <c r="V50" s="27" t="s">
        <v>49</v>
      </c>
      <c r="W50" s="28"/>
      <c r="X50" s="28"/>
      <c r="Y50" s="28"/>
      <c r="Z50" s="29"/>
      <c r="AA50" s="29"/>
      <c r="AB50" s="29"/>
      <c r="AC50" s="43"/>
      <c r="AD50" s="43"/>
      <c r="AE50" s="43"/>
      <c r="AF50" s="26" t="s">
        <v>50</v>
      </c>
      <c r="AG50" s="28"/>
      <c r="AH50" s="28"/>
      <c r="AI50" s="28"/>
      <c r="AJ50" s="34"/>
      <c r="AK50" s="34"/>
      <c r="AL50" s="34"/>
      <c r="AM50" s="43"/>
      <c r="AN50" s="43"/>
      <c r="AO50" s="43"/>
      <c r="AP50" s="26" t="s">
        <v>50</v>
      </c>
      <c r="AQ50" s="30"/>
      <c r="AR50" s="30"/>
      <c r="AS50" s="30"/>
      <c r="AT50" s="34"/>
      <c r="AU50" s="34"/>
      <c r="AV50" s="34"/>
      <c r="AW50" s="26" t="s">
        <v>50</v>
      </c>
      <c r="AX50" s="24">
        <f t="shared" si="0"/>
        <v>0</v>
      </c>
      <c r="AY50" s="24">
        <f t="shared" si="1"/>
        <v>0</v>
      </c>
      <c r="AZ50" s="24">
        <f t="shared" si="2"/>
        <v>0</v>
      </c>
      <c r="BA50" s="34"/>
      <c r="BB50" s="34"/>
      <c r="BC50" s="34"/>
      <c r="BD50" s="42"/>
      <c r="BE50" s="42"/>
      <c r="BF50" s="42"/>
      <c r="BG50" s="43"/>
      <c r="BH50" s="43"/>
      <c r="BI50" s="43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5"/>
    </row>
    <row r="51" spans="1:97" ht="17.25">
      <c r="A51" s="45">
        <v>9</v>
      </c>
      <c r="B51" s="46"/>
      <c r="C51" s="47"/>
      <c r="D51" s="47"/>
      <c r="E51" s="44"/>
      <c r="F51" s="44"/>
      <c r="G51" s="44"/>
      <c r="H51" s="44"/>
      <c r="I51" s="44"/>
      <c r="J51" s="44"/>
      <c r="K51" s="44"/>
      <c r="L51" s="44"/>
      <c r="M51" s="44"/>
      <c r="N51" s="43"/>
      <c r="O51" s="43"/>
      <c r="P51" s="43"/>
      <c r="Q51" s="43"/>
      <c r="R51" s="44"/>
      <c r="S51" s="44"/>
      <c r="T51" s="44"/>
      <c r="U51" s="17" t="s">
        <v>42</v>
      </c>
      <c r="V51" s="17" t="s">
        <v>51</v>
      </c>
      <c r="W51" s="18"/>
      <c r="X51" s="18"/>
      <c r="Y51" s="18"/>
      <c r="Z51" s="19">
        <f>W51*9.26</f>
        <v>0</v>
      </c>
      <c r="AA51" s="19">
        <f>X51*9.26</f>
        <v>0</v>
      </c>
      <c r="AB51" s="19">
        <f>Y51*9.26</f>
        <v>0</v>
      </c>
      <c r="AC51" s="43"/>
      <c r="AD51" s="43"/>
      <c r="AE51" s="43"/>
      <c r="AF51" s="17" t="s">
        <v>42</v>
      </c>
      <c r="AG51" s="18"/>
      <c r="AH51" s="18"/>
      <c r="AI51" s="18"/>
      <c r="AJ51" s="34">
        <f>AC51+AG51+AG52+AG53+AG54+AG55+AG56</f>
        <v>0</v>
      </c>
      <c r="AK51" s="34">
        <f>AD51+AH51+AH52+AH53+AH54+AH55+AH56</f>
        <v>0</v>
      </c>
      <c r="AL51" s="34">
        <f>AE51+AI51+AI52+AI53+AI54+AI55+AI56</f>
        <v>0</v>
      </c>
      <c r="AM51" s="43"/>
      <c r="AN51" s="43"/>
      <c r="AO51" s="43"/>
      <c r="AP51" s="17" t="s">
        <v>42</v>
      </c>
      <c r="AQ51" s="20"/>
      <c r="AR51" s="20"/>
      <c r="AS51" s="20"/>
      <c r="AT51" s="34">
        <f>R51*0.8</f>
        <v>0</v>
      </c>
      <c r="AU51" s="34">
        <f>S51*0.8</f>
        <v>0</v>
      </c>
      <c r="AV51" s="34">
        <f>T51*0.8</f>
        <v>0</v>
      </c>
      <c r="AW51" s="17" t="s">
        <v>42</v>
      </c>
      <c r="AX51" s="19">
        <f t="shared" si="0"/>
        <v>0</v>
      </c>
      <c r="AY51" s="19">
        <f t="shared" si="1"/>
        <v>0</v>
      </c>
      <c r="AZ51" s="19">
        <f t="shared" si="2"/>
        <v>0</v>
      </c>
      <c r="BA51" s="34">
        <f>AT51+AX52+AX51+AX52+AX53+AX54+AX55+AX56</f>
        <v>0</v>
      </c>
      <c r="BB51" s="34">
        <f>AU51+AY52+AY51+AY52+AY53+AY54+AY55+AY56</f>
        <v>0</v>
      </c>
      <c r="BC51" s="34">
        <f>AV51+AZ52+AZ51+AZ52+AZ53+AZ54+AZ55+AZ56</f>
        <v>0</v>
      </c>
      <c r="BD51" s="42"/>
      <c r="BE51" s="42"/>
      <c r="BF51" s="42"/>
      <c r="BG51" s="43"/>
      <c r="BH51" s="43"/>
      <c r="BI51" s="43"/>
      <c r="BJ51" s="34" t="e">
        <f>R51/N51</f>
        <v>#DIV/0!</v>
      </c>
      <c r="BK51" s="34" t="e">
        <f>S51/N51</f>
        <v>#DIV/0!</v>
      </c>
      <c r="BL51" s="34" t="e">
        <f>T51/N51</f>
        <v>#DIV/0!</v>
      </c>
      <c r="BM51" s="34" t="e">
        <f>R51/G51</f>
        <v>#DIV/0!</v>
      </c>
      <c r="BN51" s="34" t="e">
        <f>S51/H51</f>
        <v>#DIV/0!</v>
      </c>
      <c r="BO51" s="34" t="e">
        <f>T51/I51</f>
        <v>#DIV/0!</v>
      </c>
      <c r="BP51" s="34" t="e">
        <f>(Z51+Z52+Z53+Z54+Z55+Z56)/O51</f>
        <v>#DIV/0!</v>
      </c>
      <c r="BQ51" s="34" t="e">
        <f>(AA51+AA52+AA53+AA54+AA55+AA56)/O51</f>
        <v>#DIV/0!</v>
      </c>
      <c r="BR51" s="34" t="e">
        <f>(AB51+AB52+AB53+AB54+AB55+AB56)/O51</f>
        <v>#DIV/0!</v>
      </c>
      <c r="BS51" s="34" t="e">
        <f>(Z51+Z52+Z53+Z54+Z55+Z56)/G51</f>
        <v>#DIV/0!</v>
      </c>
      <c r="BT51" s="34" t="e">
        <f>(AA51+AA52+AA53+AA54+AA55+AA56)/H51</f>
        <v>#DIV/0!</v>
      </c>
      <c r="BU51" s="34" t="e">
        <f>(AB51+AB52+AB53+AB54+AB55+AB56)/I51</f>
        <v>#DIV/0!</v>
      </c>
      <c r="BV51" s="34" t="e">
        <f>AC51/N51</f>
        <v>#DIV/0!</v>
      </c>
      <c r="BW51" s="34" t="e">
        <f>AD51/N51</f>
        <v>#DIV/0!</v>
      </c>
      <c r="BX51" s="34" t="e">
        <f>AE51/N51</f>
        <v>#DIV/0!</v>
      </c>
      <c r="BY51" s="34" t="e">
        <f>AC51/G51</f>
        <v>#DIV/0!</v>
      </c>
      <c r="BZ51" s="34" t="e">
        <f>AD51/H51</f>
        <v>#DIV/0!</v>
      </c>
      <c r="CA51" s="34" t="e">
        <f>AE51/I51</f>
        <v>#DIV/0!</v>
      </c>
      <c r="CB51" s="34" t="e">
        <f>(AG51+AG52+AG53+AG54+AG55+AG56)/O51</f>
        <v>#DIV/0!</v>
      </c>
      <c r="CC51" s="34" t="e">
        <f>(AH51+AH52+AH53+AH54+AH55+AH56)/O51</f>
        <v>#DIV/0!</v>
      </c>
      <c r="CD51" s="34" t="e">
        <f>(AI51+AI52+AI53+AI54+AI55+AI56)/O51</f>
        <v>#DIV/0!</v>
      </c>
      <c r="CE51" s="34" t="e">
        <f>(AG51+AG52+AG53+AG54+AG55+AG56)/G51</f>
        <v>#DIV/0!</v>
      </c>
      <c r="CF51" s="34" t="e">
        <f>(AH51+AH52+AH53+AH54+AH55+AH56)/H51</f>
        <v>#DIV/0!</v>
      </c>
      <c r="CG51" s="34" t="e">
        <f>(AI51+AI52+AI53+AI54+AI55+AI56)/I51</f>
        <v>#DIV/0!</v>
      </c>
      <c r="CH51" s="34" t="e">
        <f>BD51/N51</f>
        <v>#DIV/0!</v>
      </c>
      <c r="CI51" s="34" t="e">
        <f>BE51/N51</f>
        <v>#DIV/0!</v>
      </c>
      <c r="CJ51" s="34" t="e">
        <f>BF51/N51</f>
        <v>#DIV/0!</v>
      </c>
      <c r="CK51" s="34" t="e">
        <f>BD51/G51</f>
        <v>#DIV/0!</v>
      </c>
      <c r="CL51" s="34" t="e">
        <f>BE51/H51</f>
        <v>#DIV/0!</v>
      </c>
      <c r="CM51" s="34" t="e">
        <f>BF51/I51</f>
        <v>#DIV/0!</v>
      </c>
      <c r="CN51" s="34" t="e">
        <f>BG51/N51</f>
        <v>#DIV/0!</v>
      </c>
      <c r="CO51" s="34" t="e">
        <f>BH51/N51</f>
        <v>#DIV/0!</v>
      </c>
      <c r="CP51" s="34" t="e">
        <f>BI51/N51</f>
        <v>#DIV/0!</v>
      </c>
      <c r="CQ51" s="34" t="e">
        <f>BG51/G51</f>
        <v>#DIV/0!</v>
      </c>
      <c r="CR51" s="34" t="e">
        <f>BH51/H51</f>
        <v>#DIV/0!</v>
      </c>
      <c r="CS51" s="35" t="e">
        <f>BI51/I51</f>
        <v>#DIV/0!</v>
      </c>
    </row>
    <row r="52" spans="1:97" ht="15">
      <c r="A52" s="45"/>
      <c r="B52" s="46"/>
      <c r="C52" s="46"/>
      <c r="D52" s="46"/>
      <c r="E52" s="44"/>
      <c r="F52" s="44"/>
      <c r="G52" s="44"/>
      <c r="H52" s="44"/>
      <c r="I52" s="44"/>
      <c r="J52" s="44"/>
      <c r="K52" s="44"/>
      <c r="L52" s="44"/>
      <c r="M52" s="44"/>
      <c r="N52" s="43"/>
      <c r="O52" s="43"/>
      <c r="P52" s="43"/>
      <c r="Q52" s="43"/>
      <c r="R52" s="44"/>
      <c r="S52" s="44"/>
      <c r="T52" s="44"/>
      <c r="U52" s="21" t="s">
        <v>53</v>
      </c>
      <c r="V52" s="22" t="s">
        <v>44</v>
      </c>
      <c r="W52" s="23"/>
      <c r="X52" s="23"/>
      <c r="Y52" s="23"/>
      <c r="Z52" s="24">
        <f>W52</f>
        <v>0</v>
      </c>
      <c r="AA52" s="24">
        <f>X52</f>
        <v>0</v>
      </c>
      <c r="AB52" s="24">
        <f>Y52</f>
        <v>0</v>
      </c>
      <c r="AC52" s="43"/>
      <c r="AD52" s="43"/>
      <c r="AE52" s="43"/>
      <c r="AF52" s="21" t="s">
        <v>53</v>
      </c>
      <c r="AG52" s="23"/>
      <c r="AH52" s="23"/>
      <c r="AI52" s="23"/>
      <c r="AJ52" s="34"/>
      <c r="AK52" s="34"/>
      <c r="AL52" s="34"/>
      <c r="AM52" s="43"/>
      <c r="AN52" s="43"/>
      <c r="AO52" s="43"/>
      <c r="AP52" s="21" t="s">
        <v>53</v>
      </c>
      <c r="AQ52" s="25"/>
      <c r="AR52" s="25"/>
      <c r="AS52" s="25"/>
      <c r="AT52" s="34"/>
      <c r="AU52" s="34"/>
      <c r="AV52" s="34"/>
      <c r="AW52" s="21" t="s">
        <v>53</v>
      </c>
      <c r="AX52" s="24">
        <f t="shared" si="0"/>
        <v>0</v>
      </c>
      <c r="AY52" s="24">
        <f t="shared" si="1"/>
        <v>0</v>
      </c>
      <c r="AZ52" s="24">
        <f t="shared" si="2"/>
        <v>0</v>
      </c>
      <c r="BA52" s="34"/>
      <c r="BB52" s="34"/>
      <c r="BC52" s="34"/>
      <c r="BD52" s="42"/>
      <c r="BE52" s="42"/>
      <c r="BF52" s="42"/>
      <c r="BG52" s="43"/>
      <c r="BH52" s="43"/>
      <c r="BI52" s="43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5"/>
    </row>
    <row r="53" spans="1:97" ht="15">
      <c r="A53" s="45"/>
      <c r="B53" s="46"/>
      <c r="C53" s="46"/>
      <c r="D53" s="46"/>
      <c r="E53" s="44"/>
      <c r="F53" s="44"/>
      <c r="G53" s="44"/>
      <c r="H53" s="44"/>
      <c r="I53" s="44"/>
      <c r="J53" s="44"/>
      <c r="K53" s="44"/>
      <c r="L53" s="44"/>
      <c r="M53" s="44"/>
      <c r="N53" s="43"/>
      <c r="O53" s="43"/>
      <c r="P53" s="43"/>
      <c r="Q53" s="43"/>
      <c r="R53" s="44"/>
      <c r="S53" s="44"/>
      <c r="T53" s="44"/>
      <c r="U53" s="21" t="s">
        <v>45</v>
      </c>
      <c r="V53" s="22" t="s">
        <v>46</v>
      </c>
      <c r="W53" s="23"/>
      <c r="X53" s="23"/>
      <c r="Y53" s="23"/>
      <c r="Z53" s="24">
        <f>W53*11000</f>
        <v>0</v>
      </c>
      <c r="AA53" s="24">
        <f>X53*11000</f>
        <v>0</v>
      </c>
      <c r="AB53" s="24">
        <f>Y53*11000</f>
        <v>0</v>
      </c>
      <c r="AC53" s="43"/>
      <c r="AD53" s="43"/>
      <c r="AE53" s="43"/>
      <c r="AF53" s="21" t="s">
        <v>45</v>
      </c>
      <c r="AG53" s="23"/>
      <c r="AH53" s="23"/>
      <c r="AI53" s="23"/>
      <c r="AJ53" s="34"/>
      <c r="AK53" s="34"/>
      <c r="AL53" s="34"/>
      <c r="AM53" s="43"/>
      <c r="AN53" s="43"/>
      <c r="AO53" s="43"/>
      <c r="AP53" s="21" t="s">
        <v>45</v>
      </c>
      <c r="AQ53" s="25"/>
      <c r="AR53" s="25"/>
      <c r="AS53" s="25"/>
      <c r="AT53" s="34"/>
      <c r="AU53" s="34"/>
      <c r="AV53" s="34"/>
      <c r="AW53" s="21" t="s">
        <v>45</v>
      </c>
      <c r="AX53" s="19">
        <f t="shared" si="0"/>
        <v>0</v>
      </c>
      <c r="AY53" s="19">
        <f t="shared" si="1"/>
        <v>0</v>
      </c>
      <c r="AZ53" s="19">
        <f t="shared" si="2"/>
        <v>0</v>
      </c>
      <c r="BA53" s="34"/>
      <c r="BB53" s="34"/>
      <c r="BC53" s="34"/>
      <c r="BD53" s="42"/>
      <c r="BE53" s="42"/>
      <c r="BF53" s="42"/>
      <c r="BG53" s="43"/>
      <c r="BH53" s="43"/>
      <c r="BI53" s="43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5"/>
    </row>
    <row r="54" spans="1:97" ht="15">
      <c r="A54" s="45"/>
      <c r="B54" s="46"/>
      <c r="C54" s="46"/>
      <c r="D54" s="46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43"/>
      <c r="P54" s="43"/>
      <c r="Q54" s="43"/>
      <c r="R54" s="44"/>
      <c r="S54" s="44"/>
      <c r="T54" s="44"/>
      <c r="U54" s="21" t="s">
        <v>47</v>
      </c>
      <c r="V54" s="22" t="s">
        <v>46</v>
      </c>
      <c r="W54" s="23"/>
      <c r="X54" s="23"/>
      <c r="Y54" s="23"/>
      <c r="Z54" s="24">
        <f>W54*3500</f>
        <v>0</v>
      </c>
      <c r="AA54" s="24">
        <f>X54*3500</f>
        <v>0</v>
      </c>
      <c r="AB54" s="24">
        <f>Y54*3500</f>
        <v>0</v>
      </c>
      <c r="AC54" s="43"/>
      <c r="AD54" s="43"/>
      <c r="AE54" s="43"/>
      <c r="AF54" s="21" t="s">
        <v>47</v>
      </c>
      <c r="AG54" s="23"/>
      <c r="AH54" s="23"/>
      <c r="AI54" s="23"/>
      <c r="AJ54" s="34"/>
      <c r="AK54" s="34"/>
      <c r="AL54" s="34"/>
      <c r="AM54" s="43"/>
      <c r="AN54" s="43"/>
      <c r="AO54" s="43"/>
      <c r="AP54" s="21" t="s">
        <v>47</v>
      </c>
      <c r="AQ54" s="25"/>
      <c r="AR54" s="25"/>
      <c r="AS54" s="25"/>
      <c r="AT54" s="34"/>
      <c r="AU54" s="34"/>
      <c r="AV54" s="34"/>
      <c r="AW54" s="21" t="s">
        <v>47</v>
      </c>
      <c r="AX54" s="24">
        <f t="shared" si="0"/>
        <v>0</v>
      </c>
      <c r="AY54" s="24">
        <f t="shared" si="1"/>
        <v>0</v>
      </c>
      <c r="AZ54" s="24">
        <f t="shared" si="2"/>
        <v>0</v>
      </c>
      <c r="BA54" s="34"/>
      <c r="BB54" s="34"/>
      <c r="BC54" s="34"/>
      <c r="BD54" s="42"/>
      <c r="BE54" s="42"/>
      <c r="BF54" s="42"/>
      <c r="BG54" s="43"/>
      <c r="BH54" s="43"/>
      <c r="BI54" s="43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5"/>
    </row>
    <row r="55" spans="1:97" ht="15">
      <c r="A55" s="45"/>
      <c r="B55" s="46"/>
      <c r="C55" s="46"/>
      <c r="D55" s="46"/>
      <c r="E55" s="44"/>
      <c r="F55" s="44"/>
      <c r="G55" s="44"/>
      <c r="H55" s="44"/>
      <c r="I55" s="44"/>
      <c r="J55" s="44"/>
      <c r="K55" s="44"/>
      <c r="L55" s="44"/>
      <c r="M55" s="44"/>
      <c r="N55" s="43"/>
      <c r="O55" s="43"/>
      <c r="P55" s="43"/>
      <c r="Q55" s="43"/>
      <c r="R55" s="44"/>
      <c r="S55" s="44"/>
      <c r="T55" s="44"/>
      <c r="U55" s="21" t="s">
        <v>48</v>
      </c>
      <c r="V55" s="22" t="s">
        <v>49</v>
      </c>
      <c r="W55" s="23"/>
      <c r="X55" s="23"/>
      <c r="Y55" s="23"/>
      <c r="Z55" s="24"/>
      <c r="AA55" s="24"/>
      <c r="AB55" s="24"/>
      <c r="AC55" s="43"/>
      <c r="AD55" s="43"/>
      <c r="AE55" s="43"/>
      <c r="AF55" s="21" t="s">
        <v>48</v>
      </c>
      <c r="AG55" s="23"/>
      <c r="AH55" s="23"/>
      <c r="AI55" s="23"/>
      <c r="AJ55" s="34"/>
      <c r="AK55" s="34"/>
      <c r="AL55" s="34"/>
      <c r="AM55" s="43"/>
      <c r="AN55" s="43"/>
      <c r="AO55" s="43"/>
      <c r="AP55" s="21" t="s">
        <v>48</v>
      </c>
      <c r="AQ55" s="25"/>
      <c r="AR55" s="25"/>
      <c r="AS55" s="25"/>
      <c r="AT55" s="34"/>
      <c r="AU55" s="34"/>
      <c r="AV55" s="34"/>
      <c r="AW55" s="21" t="s">
        <v>48</v>
      </c>
      <c r="AX55" s="19">
        <f t="shared" si="0"/>
        <v>0</v>
      </c>
      <c r="AY55" s="19">
        <f t="shared" si="1"/>
        <v>0</v>
      </c>
      <c r="AZ55" s="19">
        <f t="shared" si="2"/>
        <v>0</v>
      </c>
      <c r="BA55" s="34"/>
      <c r="BB55" s="34"/>
      <c r="BC55" s="34"/>
      <c r="BD55" s="42"/>
      <c r="BE55" s="42"/>
      <c r="BF55" s="42"/>
      <c r="BG55" s="43"/>
      <c r="BH55" s="43"/>
      <c r="BI55" s="43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5"/>
    </row>
    <row r="56" spans="1:97" ht="15">
      <c r="A56" s="45"/>
      <c r="B56" s="46"/>
      <c r="C56" s="46"/>
      <c r="D56" s="46"/>
      <c r="E56" s="44"/>
      <c r="F56" s="44"/>
      <c r="G56" s="44"/>
      <c r="H56" s="44"/>
      <c r="I56" s="44"/>
      <c r="J56" s="44"/>
      <c r="K56" s="44"/>
      <c r="L56" s="44"/>
      <c r="M56" s="44"/>
      <c r="N56" s="43"/>
      <c r="O56" s="43"/>
      <c r="P56" s="43"/>
      <c r="Q56" s="43"/>
      <c r="R56" s="44"/>
      <c r="S56" s="44"/>
      <c r="T56" s="44"/>
      <c r="U56" s="26" t="s">
        <v>50</v>
      </c>
      <c r="V56" s="27" t="s">
        <v>49</v>
      </c>
      <c r="W56" s="28"/>
      <c r="X56" s="28"/>
      <c r="Y56" s="28"/>
      <c r="Z56" s="29"/>
      <c r="AA56" s="29"/>
      <c r="AB56" s="29"/>
      <c r="AC56" s="43"/>
      <c r="AD56" s="43"/>
      <c r="AE56" s="43"/>
      <c r="AF56" s="26" t="s">
        <v>50</v>
      </c>
      <c r="AG56" s="28"/>
      <c r="AH56" s="28"/>
      <c r="AI56" s="28"/>
      <c r="AJ56" s="34"/>
      <c r="AK56" s="34"/>
      <c r="AL56" s="34"/>
      <c r="AM56" s="43"/>
      <c r="AN56" s="43"/>
      <c r="AO56" s="43"/>
      <c r="AP56" s="26" t="s">
        <v>50</v>
      </c>
      <c r="AQ56" s="30"/>
      <c r="AR56" s="30"/>
      <c r="AS56" s="30"/>
      <c r="AT56" s="34"/>
      <c r="AU56" s="34"/>
      <c r="AV56" s="34"/>
      <c r="AW56" s="26" t="s">
        <v>50</v>
      </c>
      <c r="AX56" s="24">
        <f t="shared" si="0"/>
        <v>0</v>
      </c>
      <c r="AY56" s="24">
        <f t="shared" si="1"/>
        <v>0</v>
      </c>
      <c r="AZ56" s="24">
        <f t="shared" si="2"/>
        <v>0</v>
      </c>
      <c r="BA56" s="34"/>
      <c r="BB56" s="34"/>
      <c r="BC56" s="34"/>
      <c r="BD56" s="42"/>
      <c r="BE56" s="42"/>
      <c r="BF56" s="42"/>
      <c r="BG56" s="43"/>
      <c r="BH56" s="43"/>
      <c r="BI56" s="43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5"/>
    </row>
    <row r="57" spans="1:97" ht="17.25">
      <c r="A57" s="45">
        <v>10</v>
      </c>
      <c r="B57" s="46"/>
      <c r="C57" s="47"/>
      <c r="D57" s="47"/>
      <c r="E57" s="44"/>
      <c r="F57" s="44"/>
      <c r="G57" s="44"/>
      <c r="H57" s="44"/>
      <c r="I57" s="44"/>
      <c r="J57" s="44"/>
      <c r="K57" s="44"/>
      <c r="L57" s="44"/>
      <c r="M57" s="44"/>
      <c r="N57" s="43"/>
      <c r="O57" s="43"/>
      <c r="P57" s="43"/>
      <c r="Q57" s="43"/>
      <c r="R57" s="44"/>
      <c r="S57" s="44"/>
      <c r="T57" s="44"/>
      <c r="U57" s="17" t="s">
        <v>42</v>
      </c>
      <c r="V57" s="17" t="s">
        <v>51</v>
      </c>
      <c r="W57" s="18"/>
      <c r="X57" s="18"/>
      <c r="Y57" s="18"/>
      <c r="Z57" s="19">
        <f>W57*9.26</f>
        <v>0</v>
      </c>
      <c r="AA57" s="19">
        <f>X57*9.26</f>
        <v>0</v>
      </c>
      <c r="AB57" s="19">
        <f>Y57*9.26</f>
        <v>0</v>
      </c>
      <c r="AC57" s="43"/>
      <c r="AD57" s="43"/>
      <c r="AE57" s="43"/>
      <c r="AF57" s="17" t="s">
        <v>42</v>
      </c>
      <c r="AG57" s="18"/>
      <c r="AH57" s="18"/>
      <c r="AI57" s="18"/>
      <c r="AJ57" s="34">
        <f>AC57+AG57+AG58+AG59+AG60+AG61+AG62</f>
        <v>0</v>
      </c>
      <c r="AK57" s="34">
        <f>AD57+AH57+AH58+AH59+AH60+AH61+AH62</f>
        <v>0</v>
      </c>
      <c r="AL57" s="34">
        <f>AE57+AI57+AI58+AI59+AI60+AI61+AI62</f>
        <v>0</v>
      </c>
      <c r="AM57" s="43"/>
      <c r="AN57" s="43"/>
      <c r="AO57" s="43"/>
      <c r="AP57" s="17" t="s">
        <v>42</v>
      </c>
      <c r="AQ57" s="20"/>
      <c r="AR57" s="20"/>
      <c r="AS57" s="20"/>
      <c r="AT57" s="34">
        <f>R57*0.8</f>
        <v>0</v>
      </c>
      <c r="AU57" s="34">
        <f>S57*0.8</f>
        <v>0</v>
      </c>
      <c r="AV57" s="34">
        <f>T57*0.8</f>
        <v>0</v>
      </c>
      <c r="AW57" s="17" t="s">
        <v>42</v>
      </c>
      <c r="AX57" s="19">
        <f t="shared" si="0"/>
        <v>0</v>
      </c>
      <c r="AY57" s="19">
        <f t="shared" si="1"/>
        <v>0</v>
      </c>
      <c r="AZ57" s="19">
        <f t="shared" si="2"/>
        <v>0</v>
      </c>
      <c r="BA57" s="34">
        <f>AT57+AX58+AX57+AX58+AX59+AX60+AX61+AX62</f>
        <v>0</v>
      </c>
      <c r="BB57" s="34">
        <f>AU57+AY58+AY57+AY58+AY59+AY60+AY61+AY62</f>
        <v>0</v>
      </c>
      <c r="BC57" s="34">
        <f>AV57+AZ58+AZ57+AZ58+AZ59+AZ60+AZ61+AZ62</f>
        <v>0</v>
      </c>
      <c r="BD57" s="42"/>
      <c r="BE57" s="42"/>
      <c r="BF57" s="42"/>
      <c r="BG57" s="43"/>
      <c r="BH57" s="43"/>
      <c r="BI57" s="43"/>
      <c r="BJ57" s="34" t="e">
        <f>R57/N57</f>
        <v>#DIV/0!</v>
      </c>
      <c r="BK57" s="34" t="e">
        <f>S57/N57</f>
        <v>#DIV/0!</v>
      </c>
      <c r="BL57" s="34" t="e">
        <f>T57/N57</f>
        <v>#DIV/0!</v>
      </c>
      <c r="BM57" s="34" t="e">
        <f>R57/G57</f>
        <v>#DIV/0!</v>
      </c>
      <c r="BN57" s="34" t="e">
        <f>S57/H57</f>
        <v>#DIV/0!</v>
      </c>
      <c r="BO57" s="34" t="e">
        <f>T57/I57</f>
        <v>#DIV/0!</v>
      </c>
      <c r="BP57" s="34" t="e">
        <f>(Z57+Z58+Z59+Z60+Z61+Z62)/O57</f>
        <v>#DIV/0!</v>
      </c>
      <c r="BQ57" s="34" t="e">
        <f>(AA57+AA58+AA59+AA60+AA61+AA62)/O57</f>
        <v>#DIV/0!</v>
      </c>
      <c r="BR57" s="34" t="e">
        <f>(AB57+AB58+AB59+AB60+AB61+AB62)/O57</f>
        <v>#DIV/0!</v>
      </c>
      <c r="BS57" s="34" t="e">
        <f>(Z57+Z58+Z59+Z60+Z61+Z62)/G57</f>
        <v>#DIV/0!</v>
      </c>
      <c r="BT57" s="34" t="e">
        <f>(AA57+AA58+AA59+AA60+AA61+AA62)/H57</f>
        <v>#DIV/0!</v>
      </c>
      <c r="BU57" s="34" t="e">
        <f>(AB57+AB58+AB59+AB60+AB61+AB62)/I57</f>
        <v>#DIV/0!</v>
      </c>
      <c r="BV57" s="34" t="e">
        <f>AC57/N57</f>
        <v>#DIV/0!</v>
      </c>
      <c r="BW57" s="34" t="e">
        <f>AD57/N57</f>
        <v>#DIV/0!</v>
      </c>
      <c r="BX57" s="34" t="e">
        <f>AE57/N57</f>
        <v>#DIV/0!</v>
      </c>
      <c r="BY57" s="34" t="e">
        <f>AC57/G57</f>
        <v>#DIV/0!</v>
      </c>
      <c r="BZ57" s="34" t="e">
        <f>AD57/H57</f>
        <v>#DIV/0!</v>
      </c>
      <c r="CA57" s="34" t="e">
        <f>AE57/I57</f>
        <v>#DIV/0!</v>
      </c>
      <c r="CB57" s="34" t="e">
        <f>(AG57+AG58+AG59+AG60+AG61+AG62)/O57</f>
        <v>#DIV/0!</v>
      </c>
      <c r="CC57" s="34" t="e">
        <f>(AH57+AH58+AH59+AH60+AH61+AH62)/O57</f>
        <v>#DIV/0!</v>
      </c>
      <c r="CD57" s="34" t="e">
        <f>(AI57+AI58+AI59+AI60+AI61+AI62)/O57</f>
        <v>#DIV/0!</v>
      </c>
      <c r="CE57" s="34" t="e">
        <f>(AG57+AG58+AG59+AG60+AG61+AG62)/G57</f>
        <v>#DIV/0!</v>
      </c>
      <c r="CF57" s="34" t="e">
        <f>(AH57+AH58+AH59+AH60+AH61+AH62)/H57</f>
        <v>#DIV/0!</v>
      </c>
      <c r="CG57" s="34" t="e">
        <f>(AI57+AI58+AI59+AI60+AI61+AI62)/I57</f>
        <v>#DIV/0!</v>
      </c>
      <c r="CH57" s="34" t="e">
        <f>BD57/N57</f>
        <v>#DIV/0!</v>
      </c>
      <c r="CI57" s="34" t="e">
        <f>BE57/N57</f>
        <v>#DIV/0!</v>
      </c>
      <c r="CJ57" s="34" t="e">
        <f>BF57/N57</f>
        <v>#DIV/0!</v>
      </c>
      <c r="CK57" s="34" t="e">
        <f>BD57/G57</f>
        <v>#DIV/0!</v>
      </c>
      <c r="CL57" s="34" t="e">
        <f>BE57/H57</f>
        <v>#DIV/0!</v>
      </c>
      <c r="CM57" s="34" t="e">
        <f>BF57/I57</f>
        <v>#DIV/0!</v>
      </c>
      <c r="CN57" s="34" t="e">
        <f>BG57/N57</f>
        <v>#DIV/0!</v>
      </c>
      <c r="CO57" s="34" t="e">
        <f>BH57/N57</f>
        <v>#DIV/0!</v>
      </c>
      <c r="CP57" s="34" t="e">
        <f>BI57/N57</f>
        <v>#DIV/0!</v>
      </c>
      <c r="CQ57" s="34" t="e">
        <f>BG57/G57</f>
        <v>#DIV/0!</v>
      </c>
      <c r="CR57" s="34" t="e">
        <f>BH57/H57</f>
        <v>#DIV/0!</v>
      </c>
      <c r="CS57" s="35" t="e">
        <f>BI57/I57</f>
        <v>#DIV/0!</v>
      </c>
    </row>
    <row r="58" spans="1:97" ht="15">
      <c r="A58" s="45"/>
      <c r="B58" s="46"/>
      <c r="C58" s="46"/>
      <c r="D58" s="46"/>
      <c r="E58" s="44"/>
      <c r="F58" s="44"/>
      <c r="G58" s="44"/>
      <c r="H58" s="44"/>
      <c r="I58" s="44"/>
      <c r="J58" s="44"/>
      <c r="K58" s="44"/>
      <c r="L58" s="44"/>
      <c r="M58" s="44"/>
      <c r="N58" s="43"/>
      <c r="O58" s="43"/>
      <c r="P58" s="43"/>
      <c r="Q58" s="43"/>
      <c r="R58" s="44"/>
      <c r="S58" s="44"/>
      <c r="T58" s="44"/>
      <c r="U58" s="21" t="s">
        <v>53</v>
      </c>
      <c r="V58" s="22" t="s">
        <v>44</v>
      </c>
      <c r="W58" s="23"/>
      <c r="X58" s="23"/>
      <c r="Y58" s="23"/>
      <c r="Z58" s="24">
        <f>W58</f>
        <v>0</v>
      </c>
      <c r="AA58" s="24">
        <f>X58</f>
        <v>0</v>
      </c>
      <c r="AB58" s="24">
        <f>Y58</f>
        <v>0</v>
      </c>
      <c r="AC58" s="43"/>
      <c r="AD58" s="43"/>
      <c r="AE58" s="43"/>
      <c r="AF58" s="21" t="s">
        <v>53</v>
      </c>
      <c r="AG58" s="23"/>
      <c r="AH58" s="23"/>
      <c r="AI58" s="23"/>
      <c r="AJ58" s="34"/>
      <c r="AK58" s="34"/>
      <c r="AL58" s="34"/>
      <c r="AM58" s="43"/>
      <c r="AN58" s="43"/>
      <c r="AO58" s="43"/>
      <c r="AP58" s="21" t="s">
        <v>53</v>
      </c>
      <c r="AQ58" s="25"/>
      <c r="AR58" s="25"/>
      <c r="AS58" s="25"/>
      <c r="AT58" s="34"/>
      <c r="AU58" s="34"/>
      <c r="AV58" s="34"/>
      <c r="AW58" s="21" t="s">
        <v>53</v>
      </c>
      <c r="AX58" s="24">
        <f t="shared" si="0"/>
        <v>0</v>
      </c>
      <c r="AY58" s="24">
        <f t="shared" si="1"/>
        <v>0</v>
      </c>
      <c r="AZ58" s="24">
        <f t="shared" si="2"/>
        <v>0</v>
      </c>
      <c r="BA58" s="34"/>
      <c r="BB58" s="34"/>
      <c r="BC58" s="34"/>
      <c r="BD58" s="42"/>
      <c r="BE58" s="42"/>
      <c r="BF58" s="42"/>
      <c r="BG58" s="43"/>
      <c r="BH58" s="43"/>
      <c r="BI58" s="43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5"/>
    </row>
    <row r="59" spans="1:97" ht="15">
      <c r="A59" s="45"/>
      <c r="B59" s="46"/>
      <c r="C59" s="46"/>
      <c r="D59" s="46"/>
      <c r="E59" s="44"/>
      <c r="F59" s="44"/>
      <c r="G59" s="44"/>
      <c r="H59" s="44"/>
      <c r="I59" s="44"/>
      <c r="J59" s="44"/>
      <c r="K59" s="44"/>
      <c r="L59" s="44"/>
      <c r="M59" s="44"/>
      <c r="N59" s="43"/>
      <c r="O59" s="43"/>
      <c r="P59" s="43"/>
      <c r="Q59" s="43"/>
      <c r="R59" s="44"/>
      <c r="S59" s="44"/>
      <c r="T59" s="44"/>
      <c r="U59" s="21" t="s">
        <v>45</v>
      </c>
      <c r="V59" s="22" t="s">
        <v>46</v>
      </c>
      <c r="W59" s="23"/>
      <c r="X59" s="23"/>
      <c r="Y59" s="23"/>
      <c r="Z59" s="24">
        <f>W59*11000</f>
        <v>0</v>
      </c>
      <c r="AA59" s="24">
        <f>X59*11000</f>
        <v>0</v>
      </c>
      <c r="AB59" s="24">
        <f>Y59*11000</f>
        <v>0</v>
      </c>
      <c r="AC59" s="43"/>
      <c r="AD59" s="43"/>
      <c r="AE59" s="43"/>
      <c r="AF59" s="21" t="s">
        <v>45</v>
      </c>
      <c r="AG59" s="23"/>
      <c r="AH59" s="23"/>
      <c r="AI59" s="23"/>
      <c r="AJ59" s="34"/>
      <c r="AK59" s="34"/>
      <c r="AL59" s="34"/>
      <c r="AM59" s="43"/>
      <c r="AN59" s="43"/>
      <c r="AO59" s="43"/>
      <c r="AP59" s="21" t="s">
        <v>45</v>
      </c>
      <c r="AQ59" s="25"/>
      <c r="AR59" s="25"/>
      <c r="AS59" s="25"/>
      <c r="AT59" s="34"/>
      <c r="AU59" s="34"/>
      <c r="AV59" s="34"/>
      <c r="AW59" s="21" t="s">
        <v>45</v>
      </c>
      <c r="AX59" s="19">
        <f t="shared" si="0"/>
        <v>0</v>
      </c>
      <c r="AY59" s="19">
        <f t="shared" si="1"/>
        <v>0</v>
      </c>
      <c r="AZ59" s="19">
        <f t="shared" si="2"/>
        <v>0</v>
      </c>
      <c r="BA59" s="34"/>
      <c r="BB59" s="34"/>
      <c r="BC59" s="34"/>
      <c r="BD59" s="42"/>
      <c r="BE59" s="42"/>
      <c r="BF59" s="42"/>
      <c r="BG59" s="43"/>
      <c r="BH59" s="43"/>
      <c r="BI59" s="43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5"/>
    </row>
    <row r="60" spans="1:97" ht="15">
      <c r="A60" s="45"/>
      <c r="B60" s="46"/>
      <c r="C60" s="46"/>
      <c r="D60" s="46"/>
      <c r="E60" s="44"/>
      <c r="F60" s="44"/>
      <c r="G60" s="44"/>
      <c r="H60" s="44"/>
      <c r="I60" s="44"/>
      <c r="J60" s="44"/>
      <c r="K60" s="44"/>
      <c r="L60" s="44"/>
      <c r="M60" s="44"/>
      <c r="N60" s="43"/>
      <c r="O60" s="43"/>
      <c r="P60" s="43"/>
      <c r="Q60" s="43"/>
      <c r="R60" s="44"/>
      <c r="S60" s="44"/>
      <c r="T60" s="44"/>
      <c r="U60" s="21" t="s">
        <v>47</v>
      </c>
      <c r="V60" s="22" t="s">
        <v>46</v>
      </c>
      <c r="W60" s="23"/>
      <c r="X60" s="23"/>
      <c r="Y60" s="23"/>
      <c r="Z60" s="24">
        <f>W60*3500</f>
        <v>0</v>
      </c>
      <c r="AA60" s="24">
        <f>X60*3500</f>
        <v>0</v>
      </c>
      <c r="AB60" s="24">
        <f>Y60*3500</f>
        <v>0</v>
      </c>
      <c r="AC60" s="43"/>
      <c r="AD60" s="43"/>
      <c r="AE60" s="43"/>
      <c r="AF60" s="21" t="s">
        <v>47</v>
      </c>
      <c r="AG60" s="23"/>
      <c r="AH60" s="23"/>
      <c r="AI60" s="23"/>
      <c r="AJ60" s="34"/>
      <c r="AK60" s="34"/>
      <c r="AL60" s="34"/>
      <c r="AM60" s="43"/>
      <c r="AN60" s="43"/>
      <c r="AO60" s="43"/>
      <c r="AP60" s="21" t="s">
        <v>47</v>
      </c>
      <c r="AQ60" s="25"/>
      <c r="AR60" s="25"/>
      <c r="AS60" s="25"/>
      <c r="AT60" s="34"/>
      <c r="AU60" s="34"/>
      <c r="AV60" s="34"/>
      <c r="AW60" s="21" t="s">
        <v>47</v>
      </c>
      <c r="AX60" s="24">
        <f t="shared" si="0"/>
        <v>0</v>
      </c>
      <c r="AY60" s="24">
        <f t="shared" si="1"/>
        <v>0</v>
      </c>
      <c r="AZ60" s="24">
        <f t="shared" si="2"/>
        <v>0</v>
      </c>
      <c r="BA60" s="34"/>
      <c r="BB60" s="34"/>
      <c r="BC60" s="34"/>
      <c r="BD60" s="42"/>
      <c r="BE60" s="42"/>
      <c r="BF60" s="42"/>
      <c r="BG60" s="43"/>
      <c r="BH60" s="43"/>
      <c r="BI60" s="43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5"/>
    </row>
    <row r="61" spans="1:97" ht="15">
      <c r="A61" s="45"/>
      <c r="B61" s="46"/>
      <c r="C61" s="46"/>
      <c r="D61" s="46"/>
      <c r="E61" s="44"/>
      <c r="F61" s="44"/>
      <c r="G61" s="44"/>
      <c r="H61" s="44"/>
      <c r="I61" s="44"/>
      <c r="J61" s="44"/>
      <c r="K61" s="44"/>
      <c r="L61" s="44"/>
      <c r="M61" s="44"/>
      <c r="N61" s="43"/>
      <c r="O61" s="43"/>
      <c r="P61" s="43"/>
      <c r="Q61" s="43"/>
      <c r="R61" s="44"/>
      <c r="S61" s="44"/>
      <c r="T61" s="44"/>
      <c r="U61" s="21" t="s">
        <v>48</v>
      </c>
      <c r="V61" s="22" t="s">
        <v>49</v>
      </c>
      <c r="W61" s="23"/>
      <c r="X61" s="23"/>
      <c r="Y61" s="23"/>
      <c r="Z61" s="24"/>
      <c r="AA61" s="24"/>
      <c r="AB61" s="24"/>
      <c r="AC61" s="43"/>
      <c r="AD61" s="43"/>
      <c r="AE61" s="43"/>
      <c r="AF61" s="21" t="s">
        <v>48</v>
      </c>
      <c r="AG61" s="23"/>
      <c r="AH61" s="23"/>
      <c r="AI61" s="23"/>
      <c r="AJ61" s="34"/>
      <c r="AK61" s="34"/>
      <c r="AL61" s="34"/>
      <c r="AM61" s="43"/>
      <c r="AN61" s="43"/>
      <c r="AO61" s="43"/>
      <c r="AP61" s="21" t="s">
        <v>48</v>
      </c>
      <c r="AQ61" s="25"/>
      <c r="AR61" s="25"/>
      <c r="AS61" s="25"/>
      <c r="AT61" s="34"/>
      <c r="AU61" s="34"/>
      <c r="AV61" s="34"/>
      <c r="AW61" s="21" t="s">
        <v>48</v>
      </c>
      <c r="AX61" s="19">
        <f t="shared" si="0"/>
        <v>0</v>
      </c>
      <c r="AY61" s="19">
        <f t="shared" si="1"/>
        <v>0</v>
      </c>
      <c r="AZ61" s="19">
        <f t="shared" si="2"/>
        <v>0</v>
      </c>
      <c r="BA61" s="34"/>
      <c r="BB61" s="34"/>
      <c r="BC61" s="34"/>
      <c r="BD61" s="42"/>
      <c r="BE61" s="42"/>
      <c r="BF61" s="42"/>
      <c r="BG61" s="43"/>
      <c r="BH61" s="43"/>
      <c r="BI61" s="43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5"/>
    </row>
    <row r="62" spans="1:97" ht="15">
      <c r="A62" s="45"/>
      <c r="B62" s="46"/>
      <c r="C62" s="46"/>
      <c r="D62" s="46"/>
      <c r="E62" s="44"/>
      <c r="F62" s="44"/>
      <c r="G62" s="44"/>
      <c r="H62" s="44"/>
      <c r="I62" s="44"/>
      <c r="J62" s="44"/>
      <c r="K62" s="44"/>
      <c r="L62" s="44"/>
      <c r="M62" s="44"/>
      <c r="N62" s="43"/>
      <c r="O62" s="43"/>
      <c r="P62" s="43"/>
      <c r="Q62" s="43"/>
      <c r="R62" s="44"/>
      <c r="S62" s="44"/>
      <c r="T62" s="44"/>
      <c r="U62" s="26" t="s">
        <v>50</v>
      </c>
      <c r="V62" s="27" t="s">
        <v>49</v>
      </c>
      <c r="W62" s="28"/>
      <c r="X62" s="28"/>
      <c r="Y62" s="28"/>
      <c r="Z62" s="29"/>
      <c r="AA62" s="29"/>
      <c r="AB62" s="29"/>
      <c r="AC62" s="43"/>
      <c r="AD62" s="43"/>
      <c r="AE62" s="43"/>
      <c r="AF62" s="26" t="s">
        <v>50</v>
      </c>
      <c r="AG62" s="28"/>
      <c r="AH62" s="28"/>
      <c r="AI62" s="28"/>
      <c r="AJ62" s="34"/>
      <c r="AK62" s="34"/>
      <c r="AL62" s="34"/>
      <c r="AM62" s="43"/>
      <c r="AN62" s="43"/>
      <c r="AO62" s="43"/>
      <c r="AP62" s="26" t="s">
        <v>50</v>
      </c>
      <c r="AQ62" s="30"/>
      <c r="AR62" s="30"/>
      <c r="AS62" s="30"/>
      <c r="AT62" s="34"/>
      <c r="AU62" s="34"/>
      <c r="AV62" s="34"/>
      <c r="AW62" s="26" t="s">
        <v>50</v>
      </c>
      <c r="AX62" s="24">
        <f t="shared" si="0"/>
        <v>0</v>
      </c>
      <c r="AY62" s="24">
        <f t="shared" si="1"/>
        <v>0</v>
      </c>
      <c r="AZ62" s="24">
        <f t="shared" si="2"/>
        <v>0</v>
      </c>
      <c r="BA62" s="34"/>
      <c r="BB62" s="34"/>
      <c r="BC62" s="34"/>
      <c r="BD62" s="42"/>
      <c r="BE62" s="42"/>
      <c r="BF62" s="42"/>
      <c r="BG62" s="43"/>
      <c r="BH62" s="43"/>
      <c r="BI62" s="43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5"/>
    </row>
    <row r="63" spans="1:97" ht="17.25">
      <c r="A63" s="45">
        <v>11</v>
      </c>
      <c r="B63" s="46"/>
      <c r="C63" s="47"/>
      <c r="D63" s="47"/>
      <c r="E63" s="44"/>
      <c r="F63" s="44"/>
      <c r="G63" s="44"/>
      <c r="H63" s="44"/>
      <c r="I63" s="44"/>
      <c r="J63" s="44"/>
      <c r="K63" s="44"/>
      <c r="L63" s="44"/>
      <c r="M63" s="44"/>
      <c r="N63" s="43"/>
      <c r="O63" s="43"/>
      <c r="P63" s="43"/>
      <c r="Q63" s="43"/>
      <c r="R63" s="44"/>
      <c r="S63" s="44"/>
      <c r="T63" s="44"/>
      <c r="U63" s="17" t="s">
        <v>42</v>
      </c>
      <c r="V63" s="17" t="s">
        <v>51</v>
      </c>
      <c r="W63" s="18"/>
      <c r="X63" s="18"/>
      <c r="Y63" s="18"/>
      <c r="Z63" s="19">
        <f>W63*9.26</f>
        <v>0</v>
      </c>
      <c r="AA63" s="19">
        <f>X63*9.26</f>
        <v>0</v>
      </c>
      <c r="AB63" s="19">
        <f>Y63*9.26</f>
        <v>0</v>
      </c>
      <c r="AC63" s="43"/>
      <c r="AD63" s="43"/>
      <c r="AE63" s="43"/>
      <c r="AF63" s="17" t="s">
        <v>42</v>
      </c>
      <c r="AG63" s="18"/>
      <c r="AH63" s="18"/>
      <c r="AI63" s="18"/>
      <c r="AJ63" s="34">
        <f>AC63+AG63+AG64+AG65+AG66+AG67+AG68</f>
        <v>0</v>
      </c>
      <c r="AK63" s="34">
        <f>AD63+AH63+AH64+AH65+AH66+AH67+AH68</f>
        <v>0</v>
      </c>
      <c r="AL63" s="34">
        <f>AE63+AI63+AI64+AI65+AI66+AI67+AI68</f>
        <v>0</v>
      </c>
      <c r="AM63" s="43"/>
      <c r="AN63" s="43"/>
      <c r="AO63" s="43"/>
      <c r="AP63" s="17" t="s">
        <v>42</v>
      </c>
      <c r="AQ63" s="20"/>
      <c r="AR63" s="20"/>
      <c r="AS63" s="20"/>
      <c r="AT63" s="34">
        <f>R63*0.8</f>
        <v>0</v>
      </c>
      <c r="AU63" s="34">
        <f>S63*0.8</f>
        <v>0</v>
      </c>
      <c r="AV63" s="34">
        <f>T63*0.8</f>
        <v>0</v>
      </c>
      <c r="AW63" s="17" t="s">
        <v>42</v>
      </c>
      <c r="AX63" s="19">
        <f t="shared" si="0"/>
        <v>0</v>
      </c>
      <c r="AY63" s="19">
        <f t="shared" si="1"/>
        <v>0</v>
      </c>
      <c r="AZ63" s="19">
        <f t="shared" si="2"/>
        <v>0</v>
      </c>
      <c r="BA63" s="34">
        <f>AT63+AX64+AX63+AX64+AX65+AX66+AX67+AX68</f>
        <v>0</v>
      </c>
      <c r="BB63" s="34">
        <f>AU63+AY64+AY63+AY64+AY65+AY66+AY67+AY68</f>
        <v>0</v>
      </c>
      <c r="BC63" s="34">
        <f>AV63+AZ64+AZ63+AZ64+AZ65+AZ66+AZ67+AZ68</f>
        <v>0</v>
      </c>
      <c r="BD63" s="42"/>
      <c r="BE63" s="42"/>
      <c r="BF63" s="42"/>
      <c r="BG63" s="43"/>
      <c r="BH63" s="43"/>
      <c r="BI63" s="43"/>
      <c r="BJ63" s="34" t="e">
        <f>R63/N63</f>
        <v>#DIV/0!</v>
      </c>
      <c r="BK63" s="34" t="e">
        <f>S63/N63</f>
        <v>#DIV/0!</v>
      </c>
      <c r="BL63" s="34" t="e">
        <f>T63/N63</f>
        <v>#DIV/0!</v>
      </c>
      <c r="BM63" s="34" t="e">
        <f>R63/G63</f>
        <v>#DIV/0!</v>
      </c>
      <c r="BN63" s="34" t="e">
        <f>S63/H63</f>
        <v>#DIV/0!</v>
      </c>
      <c r="BO63" s="34" t="e">
        <f>T63/I63</f>
        <v>#DIV/0!</v>
      </c>
      <c r="BP63" s="34" t="e">
        <f>(Z63+Z64+Z65+Z66+Z67+Z68)/O63</f>
        <v>#DIV/0!</v>
      </c>
      <c r="BQ63" s="34" t="e">
        <f>(AA63+AA64+AA65+AA66+AA67+AA68)/O63</f>
        <v>#DIV/0!</v>
      </c>
      <c r="BR63" s="34" t="e">
        <f>(AB63+AB64+AB65+AB66+AB67+AB68)/O63</f>
        <v>#DIV/0!</v>
      </c>
      <c r="BS63" s="34" t="e">
        <f>(Z63+Z64+Z65+Z66+Z67+Z68)/G63</f>
        <v>#DIV/0!</v>
      </c>
      <c r="BT63" s="34" t="e">
        <f>(AA63+AA64+AA65+AA66+AA67+AA68)/H63</f>
        <v>#DIV/0!</v>
      </c>
      <c r="BU63" s="34" t="e">
        <f>(AB63+AB64+AB65+AB66+AB67+AB68)/I63</f>
        <v>#DIV/0!</v>
      </c>
      <c r="BV63" s="34" t="e">
        <f>AC63/N63</f>
        <v>#DIV/0!</v>
      </c>
      <c r="BW63" s="34" t="e">
        <f>AD63/N63</f>
        <v>#DIV/0!</v>
      </c>
      <c r="BX63" s="34" t="e">
        <f>AE63/N63</f>
        <v>#DIV/0!</v>
      </c>
      <c r="BY63" s="34" t="e">
        <f>AC63/G63</f>
        <v>#DIV/0!</v>
      </c>
      <c r="BZ63" s="34" t="e">
        <f>AD63/H63</f>
        <v>#DIV/0!</v>
      </c>
      <c r="CA63" s="34" t="e">
        <f>AE63/I63</f>
        <v>#DIV/0!</v>
      </c>
      <c r="CB63" s="34" t="e">
        <f>(AG63+AG64+AG65+AG66+AG67+AG68)/O63</f>
        <v>#DIV/0!</v>
      </c>
      <c r="CC63" s="34" t="e">
        <f>(AH63+AH64+AH65+AH66+AH67+AH68)/O63</f>
        <v>#DIV/0!</v>
      </c>
      <c r="CD63" s="34" t="e">
        <f>(AI63+AI64+AI65+AI66+AI67+AI68)/O63</f>
        <v>#DIV/0!</v>
      </c>
      <c r="CE63" s="34" t="e">
        <f>(AG63+AG64+AG65+AG66+AG67+AG68)/G63</f>
        <v>#DIV/0!</v>
      </c>
      <c r="CF63" s="34" t="e">
        <f>(AH63+AH64+AH65+AH66+AH67+AH68)/H63</f>
        <v>#DIV/0!</v>
      </c>
      <c r="CG63" s="34" t="e">
        <f>(AI63+AI64+AI65+AI66+AI67+AI68)/I63</f>
        <v>#DIV/0!</v>
      </c>
      <c r="CH63" s="34" t="e">
        <f>BD63/N63</f>
        <v>#DIV/0!</v>
      </c>
      <c r="CI63" s="34" t="e">
        <f>BE63/N63</f>
        <v>#DIV/0!</v>
      </c>
      <c r="CJ63" s="34" t="e">
        <f>BF63/N63</f>
        <v>#DIV/0!</v>
      </c>
      <c r="CK63" s="34" t="e">
        <f>BD63/G63</f>
        <v>#DIV/0!</v>
      </c>
      <c r="CL63" s="34" t="e">
        <f>BE63/H63</f>
        <v>#DIV/0!</v>
      </c>
      <c r="CM63" s="34" t="e">
        <f>BF63/I63</f>
        <v>#DIV/0!</v>
      </c>
      <c r="CN63" s="34" t="e">
        <f>BG63/N63</f>
        <v>#DIV/0!</v>
      </c>
      <c r="CO63" s="34" t="e">
        <f>BH63/N63</f>
        <v>#DIV/0!</v>
      </c>
      <c r="CP63" s="34" t="e">
        <f>BI63/N63</f>
        <v>#DIV/0!</v>
      </c>
      <c r="CQ63" s="34" t="e">
        <f>BG63/G63</f>
        <v>#DIV/0!</v>
      </c>
      <c r="CR63" s="34" t="e">
        <f>BH63/H63</f>
        <v>#DIV/0!</v>
      </c>
      <c r="CS63" s="35" t="e">
        <f>BI63/I63</f>
        <v>#DIV/0!</v>
      </c>
    </row>
    <row r="64" spans="1:97" ht="15">
      <c r="A64" s="45"/>
      <c r="B64" s="46"/>
      <c r="C64" s="46"/>
      <c r="D64" s="46"/>
      <c r="E64" s="44"/>
      <c r="F64" s="44"/>
      <c r="G64" s="44"/>
      <c r="H64" s="44"/>
      <c r="I64" s="44"/>
      <c r="J64" s="44"/>
      <c r="K64" s="44"/>
      <c r="L64" s="44"/>
      <c r="M64" s="44"/>
      <c r="N64" s="43"/>
      <c r="O64" s="43"/>
      <c r="P64" s="43"/>
      <c r="Q64" s="43"/>
      <c r="R64" s="44"/>
      <c r="S64" s="44"/>
      <c r="T64" s="44"/>
      <c r="U64" s="21" t="s">
        <v>53</v>
      </c>
      <c r="V64" s="22" t="s">
        <v>44</v>
      </c>
      <c r="W64" s="23"/>
      <c r="X64" s="23"/>
      <c r="Y64" s="23"/>
      <c r="Z64" s="24">
        <f>W64</f>
        <v>0</v>
      </c>
      <c r="AA64" s="24">
        <f>X64</f>
        <v>0</v>
      </c>
      <c r="AB64" s="24">
        <f>Y64</f>
        <v>0</v>
      </c>
      <c r="AC64" s="43"/>
      <c r="AD64" s="43"/>
      <c r="AE64" s="43"/>
      <c r="AF64" s="21" t="s">
        <v>53</v>
      </c>
      <c r="AG64" s="23"/>
      <c r="AH64" s="23"/>
      <c r="AI64" s="23"/>
      <c r="AJ64" s="34"/>
      <c r="AK64" s="34"/>
      <c r="AL64" s="34"/>
      <c r="AM64" s="43"/>
      <c r="AN64" s="43"/>
      <c r="AO64" s="43"/>
      <c r="AP64" s="21" t="s">
        <v>53</v>
      </c>
      <c r="AQ64" s="25"/>
      <c r="AR64" s="25"/>
      <c r="AS64" s="25"/>
      <c r="AT64" s="34"/>
      <c r="AU64" s="34"/>
      <c r="AV64" s="34"/>
      <c r="AW64" s="21" t="s">
        <v>53</v>
      </c>
      <c r="AX64" s="24">
        <f t="shared" si="0"/>
        <v>0</v>
      </c>
      <c r="AY64" s="24">
        <f t="shared" si="1"/>
        <v>0</v>
      </c>
      <c r="AZ64" s="24">
        <f t="shared" si="2"/>
        <v>0</v>
      </c>
      <c r="BA64" s="34"/>
      <c r="BB64" s="34"/>
      <c r="BC64" s="34"/>
      <c r="BD64" s="42"/>
      <c r="BE64" s="42"/>
      <c r="BF64" s="42"/>
      <c r="BG64" s="43"/>
      <c r="BH64" s="43"/>
      <c r="BI64" s="43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5"/>
    </row>
    <row r="65" spans="1:97" ht="15">
      <c r="A65" s="45"/>
      <c r="B65" s="46"/>
      <c r="C65" s="46"/>
      <c r="D65" s="46"/>
      <c r="E65" s="44"/>
      <c r="F65" s="44"/>
      <c r="G65" s="44"/>
      <c r="H65" s="44"/>
      <c r="I65" s="44"/>
      <c r="J65" s="44"/>
      <c r="K65" s="44"/>
      <c r="L65" s="44"/>
      <c r="M65" s="44"/>
      <c r="N65" s="43"/>
      <c r="O65" s="43"/>
      <c r="P65" s="43"/>
      <c r="Q65" s="43"/>
      <c r="R65" s="44"/>
      <c r="S65" s="44"/>
      <c r="T65" s="44"/>
      <c r="U65" s="21" t="s">
        <v>45</v>
      </c>
      <c r="V65" s="22" t="s">
        <v>46</v>
      </c>
      <c r="W65" s="23"/>
      <c r="X65" s="23"/>
      <c r="Y65" s="23"/>
      <c r="Z65" s="24">
        <f>W65*11000</f>
        <v>0</v>
      </c>
      <c r="AA65" s="24">
        <f>X65*11000</f>
        <v>0</v>
      </c>
      <c r="AB65" s="24">
        <f>Y65*11000</f>
        <v>0</v>
      </c>
      <c r="AC65" s="43"/>
      <c r="AD65" s="43"/>
      <c r="AE65" s="43"/>
      <c r="AF65" s="21" t="s">
        <v>45</v>
      </c>
      <c r="AG65" s="23"/>
      <c r="AH65" s="23"/>
      <c r="AI65" s="23"/>
      <c r="AJ65" s="34"/>
      <c r="AK65" s="34"/>
      <c r="AL65" s="34"/>
      <c r="AM65" s="43"/>
      <c r="AN65" s="43"/>
      <c r="AO65" s="43"/>
      <c r="AP65" s="21" t="s">
        <v>45</v>
      </c>
      <c r="AQ65" s="25"/>
      <c r="AR65" s="25"/>
      <c r="AS65" s="25"/>
      <c r="AT65" s="34"/>
      <c r="AU65" s="34"/>
      <c r="AV65" s="34"/>
      <c r="AW65" s="21" t="s">
        <v>45</v>
      </c>
      <c r="AX65" s="19">
        <f t="shared" si="0"/>
        <v>0</v>
      </c>
      <c r="AY65" s="19">
        <f t="shared" si="1"/>
        <v>0</v>
      </c>
      <c r="AZ65" s="19">
        <f t="shared" si="2"/>
        <v>0</v>
      </c>
      <c r="BA65" s="34"/>
      <c r="BB65" s="34"/>
      <c r="BC65" s="34"/>
      <c r="BD65" s="42"/>
      <c r="BE65" s="42"/>
      <c r="BF65" s="42"/>
      <c r="BG65" s="43"/>
      <c r="BH65" s="43"/>
      <c r="BI65" s="43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5"/>
    </row>
    <row r="66" spans="1:97" ht="15">
      <c r="A66" s="45"/>
      <c r="B66" s="46"/>
      <c r="C66" s="46"/>
      <c r="D66" s="46"/>
      <c r="E66" s="44"/>
      <c r="F66" s="44"/>
      <c r="G66" s="44"/>
      <c r="H66" s="44"/>
      <c r="I66" s="44"/>
      <c r="J66" s="44"/>
      <c r="K66" s="44"/>
      <c r="L66" s="44"/>
      <c r="M66" s="44"/>
      <c r="N66" s="43"/>
      <c r="O66" s="43"/>
      <c r="P66" s="43"/>
      <c r="Q66" s="43"/>
      <c r="R66" s="44"/>
      <c r="S66" s="44"/>
      <c r="T66" s="44"/>
      <c r="U66" s="21" t="s">
        <v>47</v>
      </c>
      <c r="V66" s="22" t="s">
        <v>46</v>
      </c>
      <c r="W66" s="23"/>
      <c r="X66" s="23"/>
      <c r="Y66" s="23"/>
      <c r="Z66" s="24">
        <f>W66*3500</f>
        <v>0</v>
      </c>
      <c r="AA66" s="24">
        <f>X66*3500</f>
        <v>0</v>
      </c>
      <c r="AB66" s="24">
        <f>Y66*3500</f>
        <v>0</v>
      </c>
      <c r="AC66" s="43"/>
      <c r="AD66" s="43"/>
      <c r="AE66" s="43"/>
      <c r="AF66" s="21" t="s">
        <v>47</v>
      </c>
      <c r="AG66" s="23"/>
      <c r="AH66" s="23"/>
      <c r="AI66" s="23"/>
      <c r="AJ66" s="34"/>
      <c r="AK66" s="34"/>
      <c r="AL66" s="34"/>
      <c r="AM66" s="43"/>
      <c r="AN66" s="43"/>
      <c r="AO66" s="43"/>
      <c r="AP66" s="21" t="s">
        <v>47</v>
      </c>
      <c r="AQ66" s="25"/>
      <c r="AR66" s="25"/>
      <c r="AS66" s="25"/>
      <c r="AT66" s="34"/>
      <c r="AU66" s="34"/>
      <c r="AV66" s="34"/>
      <c r="AW66" s="21" t="s">
        <v>47</v>
      </c>
      <c r="AX66" s="24">
        <f t="shared" si="0"/>
        <v>0</v>
      </c>
      <c r="AY66" s="24">
        <f t="shared" si="1"/>
        <v>0</v>
      </c>
      <c r="AZ66" s="24">
        <f t="shared" si="2"/>
        <v>0</v>
      </c>
      <c r="BA66" s="34"/>
      <c r="BB66" s="34"/>
      <c r="BC66" s="34"/>
      <c r="BD66" s="42"/>
      <c r="BE66" s="42"/>
      <c r="BF66" s="42"/>
      <c r="BG66" s="43"/>
      <c r="BH66" s="43"/>
      <c r="BI66" s="43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5"/>
    </row>
    <row r="67" spans="1:97" ht="15">
      <c r="A67" s="45"/>
      <c r="B67" s="46"/>
      <c r="C67" s="46"/>
      <c r="D67" s="46"/>
      <c r="E67" s="44"/>
      <c r="F67" s="44"/>
      <c r="G67" s="44"/>
      <c r="H67" s="44"/>
      <c r="I67" s="44"/>
      <c r="J67" s="44"/>
      <c r="K67" s="44"/>
      <c r="L67" s="44"/>
      <c r="M67" s="44"/>
      <c r="N67" s="43"/>
      <c r="O67" s="43"/>
      <c r="P67" s="43"/>
      <c r="Q67" s="43"/>
      <c r="R67" s="44"/>
      <c r="S67" s="44"/>
      <c r="T67" s="44"/>
      <c r="U67" s="21" t="s">
        <v>48</v>
      </c>
      <c r="V67" s="22" t="s">
        <v>49</v>
      </c>
      <c r="W67" s="23"/>
      <c r="X67" s="23"/>
      <c r="Y67" s="23"/>
      <c r="Z67" s="24"/>
      <c r="AA67" s="24"/>
      <c r="AB67" s="24"/>
      <c r="AC67" s="43"/>
      <c r="AD67" s="43"/>
      <c r="AE67" s="43"/>
      <c r="AF67" s="21" t="s">
        <v>48</v>
      </c>
      <c r="AG67" s="23"/>
      <c r="AH67" s="23"/>
      <c r="AI67" s="23"/>
      <c r="AJ67" s="34"/>
      <c r="AK67" s="34"/>
      <c r="AL67" s="34"/>
      <c r="AM67" s="43"/>
      <c r="AN67" s="43"/>
      <c r="AO67" s="43"/>
      <c r="AP67" s="21" t="s">
        <v>48</v>
      </c>
      <c r="AQ67" s="25"/>
      <c r="AR67" s="25"/>
      <c r="AS67" s="25"/>
      <c r="AT67" s="34"/>
      <c r="AU67" s="34"/>
      <c r="AV67" s="34"/>
      <c r="AW67" s="21" t="s">
        <v>48</v>
      </c>
      <c r="AX67" s="19">
        <f t="shared" si="0"/>
        <v>0</v>
      </c>
      <c r="AY67" s="19">
        <f t="shared" si="1"/>
        <v>0</v>
      </c>
      <c r="AZ67" s="19">
        <f t="shared" si="2"/>
        <v>0</v>
      </c>
      <c r="BA67" s="34"/>
      <c r="BB67" s="34"/>
      <c r="BC67" s="34"/>
      <c r="BD67" s="42"/>
      <c r="BE67" s="42"/>
      <c r="BF67" s="42"/>
      <c r="BG67" s="43"/>
      <c r="BH67" s="43"/>
      <c r="BI67" s="43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5"/>
    </row>
    <row r="68" spans="1:97" ht="15">
      <c r="A68" s="45"/>
      <c r="B68" s="46"/>
      <c r="C68" s="46"/>
      <c r="D68" s="46"/>
      <c r="E68" s="44"/>
      <c r="F68" s="44"/>
      <c r="G68" s="44"/>
      <c r="H68" s="44"/>
      <c r="I68" s="44"/>
      <c r="J68" s="44"/>
      <c r="K68" s="44"/>
      <c r="L68" s="44"/>
      <c r="M68" s="44"/>
      <c r="N68" s="43"/>
      <c r="O68" s="43"/>
      <c r="P68" s="43"/>
      <c r="Q68" s="43"/>
      <c r="R68" s="44"/>
      <c r="S68" s="44"/>
      <c r="T68" s="44"/>
      <c r="U68" s="26" t="s">
        <v>50</v>
      </c>
      <c r="V68" s="27" t="s">
        <v>49</v>
      </c>
      <c r="W68" s="28"/>
      <c r="X68" s="28"/>
      <c r="Y68" s="28"/>
      <c r="Z68" s="29"/>
      <c r="AA68" s="29"/>
      <c r="AB68" s="29"/>
      <c r="AC68" s="43"/>
      <c r="AD68" s="43"/>
      <c r="AE68" s="43"/>
      <c r="AF68" s="26" t="s">
        <v>50</v>
      </c>
      <c r="AG68" s="28"/>
      <c r="AH68" s="28"/>
      <c r="AI68" s="28"/>
      <c r="AJ68" s="34"/>
      <c r="AK68" s="34"/>
      <c r="AL68" s="34"/>
      <c r="AM68" s="43"/>
      <c r="AN68" s="43"/>
      <c r="AO68" s="43"/>
      <c r="AP68" s="26" t="s">
        <v>50</v>
      </c>
      <c r="AQ68" s="30"/>
      <c r="AR68" s="30"/>
      <c r="AS68" s="30"/>
      <c r="AT68" s="34"/>
      <c r="AU68" s="34"/>
      <c r="AV68" s="34"/>
      <c r="AW68" s="26" t="s">
        <v>50</v>
      </c>
      <c r="AX68" s="24">
        <f t="shared" si="0"/>
        <v>0</v>
      </c>
      <c r="AY68" s="24">
        <f t="shared" si="1"/>
        <v>0</v>
      </c>
      <c r="AZ68" s="24">
        <f t="shared" si="2"/>
        <v>0</v>
      </c>
      <c r="BA68" s="34"/>
      <c r="BB68" s="34"/>
      <c r="BC68" s="34"/>
      <c r="BD68" s="42"/>
      <c r="BE68" s="42"/>
      <c r="BF68" s="42"/>
      <c r="BG68" s="43"/>
      <c r="BH68" s="43"/>
      <c r="BI68" s="43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5"/>
    </row>
    <row r="69" spans="1:97" ht="17.25">
      <c r="A69" s="45">
        <v>12</v>
      </c>
      <c r="B69" s="46"/>
      <c r="C69" s="47"/>
      <c r="D69" s="47"/>
      <c r="E69" s="44"/>
      <c r="F69" s="44"/>
      <c r="G69" s="44"/>
      <c r="H69" s="44"/>
      <c r="I69" s="44"/>
      <c r="J69" s="44"/>
      <c r="K69" s="44"/>
      <c r="L69" s="44"/>
      <c r="M69" s="44"/>
      <c r="N69" s="43"/>
      <c r="O69" s="43"/>
      <c r="P69" s="43"/>
      <c r="Q69" s="43"/>
      <c r="R69" s="44"/>
      <c r="S69" s="44"/>
      <c r="T69" s="44"/>
      <c r="U69" s="17" t="s">
        <v>42</v>
      </c>
      <c r="V69" s="17" t="s">
        <v>51</v>
      </c>
      <c r="W69" s="18"/>
      <c r="X69" s="18"/>
      <c r="Y69" s="18"/>
      <c r="Z69" s="19">
        <f>W69*9.26</f>
        <v>0</v>
      </c>
      <c r="AA69" s="19">
        <f>X69*9.26</f>
        <v>0</v>
      </c>
      <c r="AB69" s="19">
        <f>Y69*9.26</f>
        <v>0</v>
      </c>
      <c r="AC69" s="43"/>
      <c r="AD69" s="43"/>
      <c r="AE69" s="43"/>
      <c r="AF69" s="17" t="s">
        <v>42</v>
      </c>
      <c r="AG69" s="18"/>
      <c r="AH69" s="18"/>
      <c r="AI69" s="18"/>
      <c r="AJ69" s="34">
        <f>AC69+AG69+AG70+AG71+AG72+AG73+AG74</f>
        <v>0</v>
      </c>
      <c r="AK69" s="34">
        <f>AD69+AH69+AH70+AH71+AH72+AH73+AH74</f>
        <v>0</v>
      </c>
      <c r="AL69" s="34">
        <f>AE69+AI69+AI70+AI71+AI72+AI73+AI74</f>
        <v>0</v>
      </c>
      <c r="AM69" s="43"/>
      <c r="AN69" s="43"/>
      <c r="AO69" s="43"/>
      <c r="AP69" s="17" t="s">
        <v>42</v>
      </c>
      <c r="AQ69" s="20"/>
      <c r="AR69" s="20"/>
      <c r="AS69" s="20"/>
      <c r="AT69" s="34">
        <f>R69*0.8</f>
        <v>0</v>
      </c>
      <c r="AU69" s="34">
        <f>S69*0.8</f>
        <v>0</v>
      </c>
      <c r="AV69" s="34">
        <f>T69*0.8</f>
        <v>0</v>
      </c>
      <c r="AW69" s="17" t="s">
        <v>42</v>
      </c>
      <c r="AX69" s="19">
        <f t="shared" si="0"/>
        <v>0</v>
      </c>
      <c r="AY69" s="19">
        <f t="shared" si="1"/>
        <v>0</v>
      </c>
      <c r="AZ69" s="19">
        <f t="shared" si="2"/>
        <v>0</v>
      </c>
      <c r="BA69" s="34">
        <f>AT69+AX70+AX69+AX70+AX71+AX72+AX73+AX74</f>
        <v>0</v>
      </c>
      <c r="BB69" s="34">
        <f>AU69+AY70+AY69+AY70+AY71+AY72+AY73+AY74</f>
        <v>0</v>
      </c>
      <c r="BC69" s="34">
        <f>AV69+AZ70+AZ69+AZ70+AZ71+AZ72+AZ73+AZ74</f>
        <v>0</v>
      </c>
      <c r="BD69" s="42"/>
      <c r="BE69" s="42"/>
      <c r="BF69" s="42"/>
      <c r="BG69" s="43"/>
      <c r="BH69" s="43"/>
      <c r="BI69" s="43"/>
      <c r="BJ69" s="34" t="e">
        <f>R69/N69</f>
        <v>#DIV/0!</v>
      </c>
      <c r="BK69" s="34" t="e">
        <f>S69/N69</f>
        <v>#DIV/0!</v>
      </c>
      <c r="BL69" s="34" t="e">
        <f>T69/N69</f>
        <v>#DIV/0!</v>
      </c>
      <c r="BM69" s="34" t="e">
        <f>R69/G69</f>
        <v>#DIV/0!</v>
      </c>
      <c r="BN69" s="34" t="e">
        <f>S69/H69</f>
        <v>#DIV/0!</v>
      </c>
      <c r="BO69" s="34" t="e">
        <f>T69/I69</f>
        <v>#DIV/0!</v>
      </c>
      <c r="BP69" s="34" t="e">
        <f>(Z69+Z70+Z71+Z72+Z73+Z74)/O69</f>
        <v>#DIV/0!</v>
      </c>
      <c r="BQ69" s="34" t="e">
        <f>(AA69+AA70+AA71+AA72+AA73+AA74)/O69</f>
        <v>#DIV/0!</v>
      </c>
      <c r="BR69" s="34" t="e">
        <f>(AB69+AB70+AB71+AB72+AB73+AB74)/O69</f>
        <v>#DIV/0!</v>
      </c>
      <c r="BS69" s="34" t="e">
        <f>(Z69+Z70+Z71+Z72+Z73+Z74)/G69</f>
        <v>#DIV/0!</v>
      </c>
      <c r="BT69" s="34" t="e">
        <f>(AA69+AA70+AA71+AA72+AA73+AA74)/H69</f>
        <v>#DIV/0!</v>
      </c>
      <c r="BU69" s="34" t="e">
        <f>(AB69+AB70+AB71+AB72+AB73+AB74)/I69</f>
        <v>#DIV/0!</v>
      </c>
      <c r="BV69" s="34" t="e">
        <f>AC69/N69</f>
        <v>#DIV/0!</v>
      </c>
      <c r="BW69" s="34" t="e">
        <f>AD69/N69</f>
        <v>#DIV/0!</v>
      </c>
      <c r="BX69" s="34" t="e">
        <f>AE69/N69</f>
        <v>#DIV/0!</v>
      </c>
      <c r="BY69" s="34" t="e">
        <f>AC69/G69</f>
        <v>#DIV/0!</v>
      </c>
      <c r="BZ69" s="34" t="e">
        <f>AD69/H69</f>
        <v>#DIV/0!</v>
      </c>
      <c r="CA69" s="34" t="e">
        <f>AE69/I69</f>
        <v>#DIV/0!</v>
      </c>
      <c r="CB69" s="34" t="e">
        <f>(AG69+AG70+AG71+AG72+AG73+AG74)/O69</f>
        <v>#DIV/0!</v>
      </c>
      <c r="CC69" s="34" t="e">
        <f>(AH69+AH70+AH71+AH72+AH73+AH74)/O69</f>
        <v>#DIV/0!</v>
      </c>
      <c r="CD69" s="34" t="e">
        <f>(AI69+AI70+AI71+AI72+AI73+AI74)/O69</f>
        <v>#DIV/0!</v>
      </c>
      <c r="CE69" s="34" t="e">
        <f>(AG69+AG70+AG71+AG72+AG73+AG74)/G69</f>
        <v>#DIV/0!</v>
      </c>
      <c r="CF69" s="34" t="e">
        <f>(AH69+AH70+AH71+AH72+AH73+AH74)/H69</f>
        <v>#DIV/0!</v>
      </c>
      <c r="CG69" s="34" t="e">
        <f>(AI69+AI70+AI71+AI72+AI73+AI74)/I69</f>
        <v>#DIV/0!</v>
      </c>
      <c r="CH69" s="34" t="e">
        <f>BD69/N69</f>
        <v>#DIV/0!</v>
      </c>
      <c r="CI69" s="34" t="e">
        <f>BE69/N69</f>
        <v>#DIV/0!</v>
      </c>
      <c r="CJ69" s="34" t="e">
        <f>BF69/N69</f>
        <v>#DIV/0!</v>
      </c>
      <c r="CK69" s="34" t="e">
        <f>BD69/G69</f>
        <v>#DIV/0!</v>
      </c>
      <c r="CL69" s="34" t="e">
        <f>BE69/H69</f>
        <v>#DIV/0!</v>
      </c>
      <c r="CM69" s="34" t="e">
        <f>BF69/I69</f>
        <v>#DIV/0!</v>
      </c>
      <c r="CN69" s="34" t="e">
        <f>BG69/N69</f>
        <v>#DIV/0!</v>
      </c>
      <c r="CO69" s="34" t="e">
        <f>BH69/N69</f>
        <v>#DIV/0!</v>
      </c>
      <c r="CP69" s="34" t="e">
        <f>BI69/N69</f>
        <v>#DIV/0!</v>
      </c>
      <c r="CQ69" s="34" t="e">
        <f>BG69/G69</f>
        <v>#DIV/0!</v>
      </c>
      <c r="CR69" s="34" t="e">
        <f>BH69/H69</f>
        <v>#DIV/0!</v>
      </c>
      <c r="CS69" s="35" t="e">
        <f>BI69/I69</f>
        <v>#DIV/0!</v>
      </c>
    </row>
    <row r="70" spans="1:97" ht="15">
      <c r="A70" s="45"/>
      <c r="B70" s="46"/>
      <c r="C70" s="46"/>
      <c r="D70" s="46"/>
      <c r="E70" s="44"/>
      <c r="F70" s="44"/>
      <c r="G70" s="44"/>
      <c r="H70" s="44"/>
      <c r="I70" s="44"/>
      <c r="J70" s="44"/>
      <c r="K70" s="44"/>
      <c r="L70" s="44"/>
      <c r="M70" s="44"/>
      <c r="N70" s="43"/>
      <c r="O70" s="43"/>
      <c r="P70" s="43"/>
      <c r="Q70" s="43"/>
      <c r="R70" s="44"/>
      <c r="S70" s="44"/>
      <c r="T70" s="44"/>
      <c r="U70" s="21" t="s">
        <v>53</v>
      </c>
      <c r="V70" s="22" t="s">
        <v>44</v>
      </c>
      <c r="W70" s="23"/>
      <c r="X70" s="23"/>
      <c r="Y70" s="23"/>
      <c r="Z70" s="24">
        <f>W70</f>
        <v>0</v>
      </c>
      <c r="AA70" s="24">
        <f>X70</f>
        <v>0</v>
      </c>
      <c r="AB70" s="24">
        <f>Y70</f>
        <v>0</v>
      </c>
      <c r="AC70" s="43"/>
      <c r="AD70" s="43"/>
      <c r="AE70" s="43"/>
      <c r="AF70" s="21" t="s">
        <v>53</v>
      </c>
      <c r="AG70" s="23"/>
      <c r="AH70" s="23"/>
      <c r="AI70" s="23"/>
      <c r="AJ70" s="34"/>
      <c r="AK70" s="34"/>
      <c r="AL70" s="34"/>
      <c r="AM70" s="43"/>
      <c r="AN70" s="43"/>
      <c r="AO70" s="43"/>
      <c r="AP70" s="21" t="s">
        <v>53</v>
      </c>
      <c r="AQ70" s="25"/>
      <c r="AR70" s="25"/>
      <c r="AS70" s="25"/>
      <c r="AT70" s="34"/>
      <c r="AU70" s="34"/>
      <c r="AV70" s="34"/>
      <c r="AW70" s="21" t="s">
        <v>53</v>
      </c>
      <c r="AX70" s="24">
        <f t="shared" si="0"/>
        <v>0</v>
      </c>
      <c r="AY70" s="24">
        <f t="shared" si="1"/>
        <v>0</v>
      </c>
      <c r="AZ70" s="24">
        <f t="shared" si="2"/>
        <v>0</v>
      </c>
      <c r="BA70" s="34"/>
      <c r="BB70" s="34"/>
      <c r="BC70" s="34"/>
      <c r="BD70" s="42"/>
      <c r="BE70" s="42"/>
      <c r="BF70" s="42"/>
      <c r="BG70" s="43"/>
      <c r="BH70" s="43"/>
      <c r="BI70" s="43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5"/>
    </row>
    <row r="71" spans="1:97" ht="15">
      <c r="A71" s="45"/>
      <c r="B71" s="46"/>
      <c r="C71" s="46"/>
      <c r="D71" s="46"/>
      <c r="E71" s="44"/>
      <c r="F71" s="44"/>
      <c r="G71" s="44"/>
      <c r="H71" s="44"/>
      <c r="I71" s="44"/>
      <c r="J71" s="44"/>
      <c r="K71" s="44"/>
      <c r="L71" s="44"/>
      <c r="M71" s="44"/>
      <c r="N71" s="43"/>
      <c r="O71" s="43"/>
      <c r="P71" s="43"/>
      <c r="Q71" s="43"/>
      <c r="R71" s="44"/>
      <c r="S71" s="44"/>
      <c r="T71" s="44"/>
      <c r="U71" s="21" t="s">
        <v>45</v>
      </c>
      <c r="V71" s="22" t="s">
        <v>46</v>
      </c>
      <c r="W71" s="23"/>
      <c r="X71" s="23"/>
      <c r="Y71" s="23"/>
      <c r="Z71" s="24">
        <f>W71*11000</f>
        <v>0</v>
      </c>
      <c r="AA71" s="24">
        <f>X71*11000</f>
        <v>0</v>
      </c>
      <c r="AB71" s="24">
        <f>Y71*11000</f>
        <v>0</v>
      </c>
      <c r="AC71" s="43"/>
      <c r="AD71" s="43"/>
      <c r="AE71" s="43"/>
      <c r="AF71" s="21" t="s">
        <v>45</v>
      </c>
      <c r="AG71" s="23"/>
      <c r="AH71" s="23"/>
      <c r="AI71" s="23"/>
      <c r="AJ71" s="34"/>
      <c r="AK71" s="34"/>
      <c r="AL71" s="34"/>
      <c r="AM71" s="43"/>
      <c r="AN71" s="43"/>
      <c r="AO71" s="43"/>
      <c r="AP71" s="21" t="s">
        <v>45</v>
      </c>
      <c r="AQ71" s="25"/>
      <c r="AR71" s="25"/>
      <c r="AS71" s="25"/>
      <c r="AT71" s="34"/>
      <c r="AU71" s="34"/>
      <c r="AV71" s="34"/>
      <c r="AW71" s="21" t="s">
        <v>45</v>
      </c>
      <c r="AX71" s="19">
        <f t="shared" si="0"/>
        <v>0</v>
      </c>
      <c r="AY71" s="19">
        <f t="shared" si="1"/>
        <v>0</v>
      </c>
      <c r="AZ71" s="19">
        <f t="shared" si="2"/>
        <v>0</v>
      </c>
      <c r="BA71" s="34"/>
      <c r="BB71" s="34"/>
      <c r="BC71" s="34"/>
      <c r="BD71" s="42"/>
      <c r="BE71" s="42"/>
      <c r="BF71" s="42"/>
      <c r="BG71" s="43"/>
      <c r="BH71" s="43"/>
      <c r="BI71" s="43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5"/>
    </row>
    <row r="72" spans="1:97" ht="15">
      <c r="A72" s="45"/>
      <c r="B72" s="46"/>
      <c r="C72" s="46"/>
      <c r="D72" s="46"/>
      <c r="E72" s="44"/>
      <c r="F72" s="44"/>
      <c r="G72" s="44"/>
      <c r="H72" s="44"/>
      <c r="I72" s="44"/>
      <c r="J72" s="44"/>
      <c r="K72" s="44"/>
      <c r="L72" s="44"/>
      <c r="M72" s="44"/>
      <c r="N72" s="43"/>
      <c r="O72" s="43"/>
      <c r="P72" s="43"/>
      <c r="Q72" s="43"/>
      <c r="R72" s="44"/>
      <c r="S72" s="44"/>
      <c r="T72" s="44"/>
      <c r="U72" s="21" t="s">
        <v>47</v>
      </c>
      <c r="V72" s="22" t="s">
        <v>46</v>
      </c>
      <c r="W72" s="23"/>
      <c r="X72" s="23"/>
      <c r="Y72" s="23"/>
      <c r="Z72" s="24">
        <f>W72*3500</f>
        <v>0</v>
      </c>
      <c r="AA72" s="24">
        <f>X72*3500</f>
        <v>0</v>
      </c>
      <c r="AB72" s="24">
        <f>Y72*3500</f>
        <v>0</v>
      </c>
      <c r="AC72" s="43"/>
      <c r="AD72" s="43"/>
      <c r="AE72" s="43"/>
      <c r="AF72" s="21" t="s">
        <v>47</v>
      </c>
      <c r="AG72" s="23"/>
      <c r="AH72" s="23"/>
      <c r="AI72" s="23"/>
      <c r="AJ72" s="34"/>
      <c r="AK72" s="34"/>
      <c r="AL72" s="34"/>
      <c r="AM72" s="43"/>
      <c r="AN72" s="43"/>
      <c r="AO72" s="43"/>
      <c r="AP72" s="21" t="s">
        <v>47</v>
      </c>
      <c r="AQ72" s="25"/>
      <c r="AR72" s="25"/>
      <c r="AS72" s="25"/>
      <c r="AT72" s="34"/>
      <c r="AU72" s="34"/>
      <c r="AV72" s="34"/>
      <c r="AW72" s="21" t="s">
        <v>47</v>
      </c>
      <c r="AX72" s="24">
        <f t="shared" si="0"/>
        <v>0</v>
      </c>
      <c r="AY72" s="24">
        <f t="shared" si="1"/>
        <v>0</v>
      </c>
      <c r="AZ72" s="24">
        <f t="shared" si="2"/>
        <v>0</v>
      </c>
      <c r="BA72" s="34"/>
      <c r="BB72" s="34"/>
      <c r="BC72" s="34"/>
      <c r="BD72" s="42"/>
      <c r="BE72" s="42"/>
      <c r="BF72" s="42"/>
      <c r="BG72" s="43"/>
      <c r="BH72" s="43"/>
      <c r="BI72" s="43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5"/>
    </row>
    <row r="73" spans="1:97" ht="15">
      <c r="A73" s="45"/>
      <c r="B73" s="46"/>
      <c r="C73" s="46"/>
      <c r="D73" s="46"/>
      <c r="E73" s="44"/>
      <c r="F73" s="44"/>
      <c r="G73" s="44"/>
      <c r="H73" s="44"/>
      <c r="I73" s="44"/>
      <c r="J73" s="44"/>
      <c r="K73" s="44"/>
      <c r="L73" s="44"/>
      <c r="M73" s="44"/>
      <c r="N73" s="43"/>
      <c r="O73" s="43"/>
      <c r="P73" s="43"/>
      <c r="Q73" s="43"/>
      <c r="R73" s="44"/>
      <c r="S73" s="44"/>
      <c r="T73" s="44"/>
      <c r="U73" s="21" t="s">
        <v>48</v>
      </c>
      <c r="V73" s="22" t="s">
        <v>49</v>
      </c>
      <c r="W73" s="23"/>
      <c r="X73" s="23"/>
      <c r="Y73" s="23"/>
      <c r="Z73" s="24"/>
      <c r="AA73" s="24"/>
      <c r="AB73" s="24"/>
      <c r="AC73" s="43"/>
      <c r="AD73" s="43"/>
      <c r="AE73" s="43"/>
      <c r="AF73" s="21" t="s">
        <v>48</v>
      </c>
      <c r="AG73" s="23"/>
      <c r="AH73" s="23"/>
      <c r="AI73" s="23"/>
      <c r="AJ73" s="34"/>
      <c r="AK73" s="34"/>
      <c r="AL73" s="34"/>
      <c r="AM73" s="43"/>
      <c r="AN73" s="43"/>
      <c r="AO73" s="43"/>
      <c r="AP73" s="21" t="s">
        <v>48</v>
      </c>
      <c r="AQ73" s="25"/>
      <c r="AR73" s="25"/>
      <c r="AS73" s="25"/>
      <c r="AT73" s="34"/>
      <c r="AU73" s="34"/>
      <c r="AV73" s="34"/>
      <c r="AW73" s="21" t="s">
        <v>48</v>
      </c>
      <c r="AX73" s="19">
        <f t="shared" si="0"/>
        <v>0</v>
      </c>
      <c r="AY73" s="19">
        <f t="shared" si="1"/>
        <v>0</v>
      </c>
      <c r="AZ73" s="19">
        <f t="shared" si="2"/>
        <v>0</v>
      </c>
      <c r="BA73" s="34"/>
      <c r="BB73" s="34"/>
      <c r="BC73" s="34"/>
      <c r="BD73" s="42"/>
      <c r="BE73" s="42"/>
      <c r="BF73" s="42"/>
      <c r="BG73" s="43"/>
      <c r="BH73" s="43"/>
      <c r="BI73" s="43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5"/>
    </row>
    <row r="74" spans="1:97" ht="15">
      <c r="A74" s="45"/>
      <c r="B74" s="46"/>
      <c r="C74" s="46"/>
      <c r="D74" s="46"/>
      <c r="E74" s="44"/>
      <c r="F74" s="44"/>
      <c r="G74" s="44"/>
      <c r="H74" s="44"/>
      <c r="I74" s="44"/>
      <c r="J74" s="44"/>
      <c r="K74" s="44"/>
      <c r="L74" s="44"/>
      <c r="M74" s="44"/>
      <c r="N74" s="43"/>
      <c r="O74" s="43"/>
      <c r="P74" s="43"/>
      <c r="Q74" s="43"/>
      <c r="R74" s="44"/>
      <c r="S74" s="44"/>
      <c r="T74" s="44"/>
      <c r="U74" s="26" t="s">
        <v>50</v>
      </c>
      <c r="V74" s="27" t="s">
        <v>49</v>
      </c>
      <c r="W74" s="28"/>
      <c r="X74" s="28"/>
      <c r="Y74" s="28"/>
      <c r="Z74" s="29"/>
      <c r="AA74" s="29"/>
      <c r="AB74" s="29"/>
      <c r="AC74" s="43"/>
      <c r="AD74" s="43"/>
      <c r="AE74" s="43"/>
      <c r="AF74" s="26" t="s">
        <v>50</v>
      </c>
      <c r="AG74" s="28"/>
      <c r="AH74" s="28"/>
      <c r="AI74" s="28"/>
      <c r="AJ74" s="34"/>
      <c r="AK74" s="34"/>
      <c r="AL74" s="34"/>
      <c r="AM74" s="43"/>
      <c r="AN74" s="43"/>
      <c r="AO74" s="43"/>
      <c r="AP74" s="26" t="s">
        <v>50</v>
      </c>
      <c r="AQ74" s="30"/>
      <c r="AR74" s="30"/>
      <c r="AS74" s="30"/>
      <c r="AT74" s="34"/>
      <c r="AU74" s="34"/>
      <c r="AV74" s="34"/>
      <c r="AW74" s="26" t="s">
        <v>50</v>
      </c>
      <c r="AX74" s="24">
        <f t="shared" si="0"/>
        <v>0</v>
      </c>
      <c r="AY74" s="24">
        <f t="shared" si="1"/>
        <v>0</v>
      </c>
      <c r="AZ74" s="24">
        <f t="shared" si="2"/>
        <v>0</v>
      </c>
      <c r="BA74" s="34"/>
      <c r="BB74" s="34"/>
      <c r="BC74" s="34"/>
      <c r="BD74" s="42"/>
      <c r="BE74" s="42"/>
      <c r="BF74" s="42"/>
      <c r="BG74" s="43"/>
      <c r="BH74" s="43"/>
      <c r="BI74" s="43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5"/>
    </row>
    <row r="75" spans="1:97" ht="17.25">
      <c r="A75" s="45">
        <v>13</v>
      </c>
      <c r="B75" s="46"/>
      <c r="C75" s="47"/>
      <c r="D75" s="47"/>
      <c r="E75" s="44"/>
      <c r="F75" s="44"/>
      <c r="G75" s="44"/>
      <c r="H75" s="44"/>
      <c r="I75" s="44"/>
      <c r="J75" s="44"/>
      <c r="K75" s="44"/>
      <c r="L75" s="44"/>
      <c r="M75" s="44"/>
      <c r="N75" s="43"/>
      <c r="O75" s="43"/>
      <c r="P75" s="43"/>
      <c r="Q75" s="43"/>
      <c r="R75" s="44"/>
      <c r="S75" s="44"/>
      <c r="T75" s="44"/>
      <c r="U75" s="17" t="s">
        <v>42</v>
      </c>
      <c r="V75" s="17" t="s">
        <v>51</v>
      </c>
      <c r="W75" s="18"/>
      <c r="X75" s="18"/>
      <c r="Y75" s="18"/>
      <c r="Z75" s="19">
        <f>W75*9.26</f>
        <v>0</v>
      </c>
      <c r="AA75" s="19">
        <f>X75*9.26</f>
        <v>0</v>
      </c>
      <c r="AB75" s="19">
        <f>Y75*9.26</f>
        <v>0</v>
      </c>
      <c r="AC75" s="43"/>
      <c r="AD75" s="43"/>
      <c r="AE75" s="43"/>
      <c r="AF75" s="17" t="s">
        <v>42</v>
      </c>
      <c r="AG75" s="18"/>
      <c r="AH75" s="18"/>
      <c r="AI75" s="18"/>
      <c r="AJ75" s="34">
        <f>AC75+AG75+AG76+AG77+AG78+AG79+AG80</f>
        <v>0</v>
      </c>
      <c r="AK75" s="34">
        <f>AD75+AH75+AH76+AH77+AH78+AH79+AH80</f>
        <v>0</v>
      </c>
      <c r="AL75" s="34">
        <f>AE75+AI75+AI76+AI77+AI78+AI79+AI80</f>
        <v>0</v>
      </c>
      <c r="AM75" s="43"/>
      <c r="AN75" s="43"/>
      <c r="AO75" s="43"/>
      <c r="AP75" s="17" t="s">
        <v>42</v>
      </c>
      <c r="AQ75" s="20"/>
      <c r="AR75" s="20"/>
      <c r="AS75" s="20"/>
      <c r="AT75" s="34">
        <f>R75*0.8</f>
        <v>0</v>
      </c>
      <c r="AU75" s="34">
        <f>S75*0.8</f>
        <v>0</v>
      </c>
      <c r="AV75" s="34">
        <f>T75*0.8</f>
        <v>0</v>
      </c>
      <c r="AW75" s="17" t="s">
        <v>42</v>
      </c>
      <c r="AX75" s="19">
        <f t="shared" si="0"/>
        <v>0</v>
      </c>
      <c r="AY75" s="19">
        <f t="shared" si="1"/>
        <v>0</v>
      </c>
      <c r="AZ75" s="19">
        <f t="shared" si="2"/>
        <v>0</v>
      </c>
      <c r="BA75" s="34">
        <f>AT75+AX76+AX75+AX76+AX77+AX78+AX79+AX80</f>
        <v>0</v>
      </c>
      <c r="BB75" s="34">
        <f>AU75+AY76+AY75+AY76+AY77+AY78+AY79+AY80</f>
        <v>0</v>
      </c>
      <c r="BC75" s="34">
        <f>AV75+AZ76+AZ75+AZ76+AZ77+AZ78+AZ79+AZ80</f>
        <v>0</v>
      </c>
      <c r="BD75" s="42"/>
      <c r="BE75" s="42"/>
      <c r="BF75" s="42"/>
      <c r="BG75" s="43"/>
      <c r="BH75" s="43"/>
      <c r="BI75" s="43"/>
      <c r="BJ75" s="34" t="e">
        <f>R75/N75</f>
        <v>#DIV/0!</v>
      </c>
      <c r="BK75" s="34" t="e">
        <f>S75/N75</f>
        <v>#DIV/0!</v>
      </c>
      <c r="BL75" s="34" t="e">
        <f>T75/N75</f>
        <v>#DIV/0!</v>
      </c>
      <c r="BM75" s="34" t="e">
        <f>R75/G75</f>
        <v>#DIV/0!</v>
      </c>
      <c r="BN75" s="34" t="e">
        <f>S75/H75</f>
        <v>#DIV/0!</v>
      </c>
      <c r="BO75" s="34" t="e">
        <f>T75/I75</f>
        <v>#DIV/0!</v>
      </c>
      <c r="BP75" s="34" t="e">
        <f>(Z75+Z76+Z77+Z78+Z79+Z80)/O75</f>
        <v>#DIV/0!</v>
      </c>
      <c r="BQ75" s="34" t="e">
        <f>(AA75+AA76+AA77+AA78+AA79+AA80)/O75</f>
        <v>#DIV/0!</v>
      </c>
      <c r="BR75" s="34" t="e">
        <f>(AB75+AB76+AB77+AB78+AB79+AB80)/O75</f>
        <v>#DIV/0!</v>
      </c>
      <c r="BS75" s="34" t="e">
        <f>(Z75+Z76+Z77+Z78+Z79+Z80)/G75</f>
        <v>#DIV/0!</v>
      </c>
      <c r="BT75" s="34" t="e">
        <f>(AA75+AA76+AA77+AA78+AA79+AA80)/H75</f>
        <v>#DIV/0!</v>
      </c>
      <c r="BU75" s="34" t="e">
        <f>(AB75+AB76+AB77+AB78+AB79+AB80)/I75</f>
        <v>#DIV/0!</v>
      </c>
      <c r="BV75" s="34" t="e">
        <f>AC75/N75</f>
        <v>#DIV/0!</v>
      </c>
      <c r="BW75" s="34" t="e">
        <f>AD75/N75</f>
        <v>#DIV/0!</v>
      </c>
      <c r="BX75" s="34" t="e">
        <f>AE75/N75</f>
        <v>#DIV/0!</v>
      </c>
      <c r="BY75" s="34" t="e">
        <f>AC75/G75</f>
        <v>#DIV/0!</v>
      </c>
      <c r="BZ75" s="34" t="e">
        <f>AD75/H75</f>
        <v>#DIV/0!</v>
      </c>
      <c r="CA75" s="34" t="e">
        <f>AE75/I75</f>
        <v>#DIV/0!</v>
      </c>
      <c r="CB75" s="34" t="e">
        <f>(AG75+AG76+AG77+AG78+AG79+AG80)/O75</f>
        <v>#DIV/0!</v>
      </c>
      <c r="CC75" s="34" t="e">
        <f>(AH75+AH76+AH77+AH78+AH79+AH80)/O75</f>
        <v>#DIV/0!</v>
      </c>
      <c r="CD75" s="34" t="e">
        <f>(AI75+AI76+AI77+AI78+AI79+AI80)/O75</f>
        <v>#DIV/0!</v>
      </c>
      <c r="CE75" s="34" t="e">
        <f>(AG75+AG76+AG77+AG78+AG79+AG80)/G75</f>
        <v>#DIV/0!</v>
      </c>
      <c r="CF75" s="34" t="e">
        <f>(AH75+AH76+AH77+AH78+AH79+AH80)/H75</f>
        <v>#DIV/0!</v>
      </c>
      <c r="CG75" s="34" t="e">
        <f>(AI75+AI76+AI77+AI78+AI79+AI80)/I75</f>
        <v>#DIV/0!</v>
      </c>
      <c r="CH75" s="34" t="e">
        <f>BD75/N75</f>
        <v>#DIV/0!</v>
      </c>
      <c r="CI75" s="34" t="e">
        <f>BE75/N75</f>
        <v>#DIV/0!</v>
      </c>
      <c r="CJ75" s="34" t="e">
        <f>BF75/N75</f>
        <v>#DIV/0!</v>
      </c>
      <c r="CK75" s="34" t="e">
        <f>BD75/G75</f>
        <v>#DIV/0!</v>
      </c>
      <c r="CL75" s="34" t="e">
        <f>BE75/H75</f>
        <v>#DIV/0!</v>
      </c>
      <c r="CM75" s="34" t="e">
        <f>BF75/I75</f>
        <v>#DIV/0!</v>
      </c>
      <c r="CN75" s="34" t="e">
        <f>BG75/N75</f>
        <v>#DIV/0!</v>
      </c>
      <c r="CO75" s="34" t="e">
        <f>BH75/N75</f>
        <v>#DIV/0!</v>
      </c>
      <c r="CP75" s="34" t="e">
        <f>BI75/N75</f>
        <v>#DIV/0!</v>
      </c>
      <c r="CQ75" s="34" t="e">
        <f>BG75/G75</f>
        <v>#DIV/0!</v>
      </c>
      <c r="CR75" s="34" t="e">
        <f>BH75/H75</f>
        <v>#DIV/0!</v>
      </c>
      <c r="CS75" s="35" t="e">
        <f>BI75/I75</f>
        <v>#DIV/0!</v>
      </c>
    </row>
    <row r="76" spans="1:97" ht="15">
      <c r="A76" s="45"/>
      <c r="B76" s="46"/>
      <c r="C76" s="46"/>
      <c r="D76" s="46"/>
      <c r="E76" s="44"/>
      <c r="F76" s="44"/>
      <c r="G76" s="44"/>
      <c r="H76" s="44"/>
      <c r="I76" s="44"/>
      <c r="J76" s="44"/>
      <c r="K76" s="44"/>
      <c r="L76" s="44"/>
      <c r="M76" s="44"/>
      <c r="N76" s="43"/>
      <c r="O76" s="43"/>
      <c r="P76" s="43"/>
      <c r="Q76" s="43"/>
      <c r="R76" s="44"/>
      <c r="S76" s="44"/>
      <c r="T76" s="44"/>
      <c r="U76" s="21" t="s">
        <v>53</v>
      </c>
      <c r="V76" s="22" t="s">
        <v>44</v>
      </c>
      <c r="W76" s="23"/>
      <c r="X76" s="23"/>
      <c r="Y76" s="23"/>
      <c r="Z76" s="24">
        <f>W76</f>
        <v>0</v>
      </c>
      <c r="AA76" s="24">
        <f>X76</f>
        <v>0</v>
      </c>
      <c r="AB76" s="24">
        <f>Y76</f>
        <v>0</v>
      </c>
      <c r="AC76" s="43"/>
      <c r="AD76" s="43"/>
      <c r="AE76" s="43"/>
      <c r="AF76" s="21" t="s">
        <v>53</v>
      </c>
      <c r="AG76" s="23"/>
      <c r="AH76" s="23"/>
      <c r="AI76" s="23"/>
      <c r="AJ76" s="34"/>
      <c r="AK76" s="34"/>
      <c r="AL76" s="34"/>
      <c r="AM76" s="43"/>
      <c r="AN76" s="43"/>
      <c r="AO76" s="43"/>
      <c r="AP76" s="21" t="s">
        <v>53</v>
      </c>
      <c r="AQ76" s="25"/>
      <c r="AR76" s="25"/>
      <c r="AS76" s="25"/>
      <c r="AT76" s="34"/>
      <c r="AU76" s="34"/>
      <c r="AV76" s="34"/>
      <c r="AW76" s="21" t="s">
        <v>53</v>
      </c>
      <c r="AX76" s="24">
        <f t="shared" si="0"/>
        <v>0</v>
      </c>
      <c r="AY76" s="24">
        <f t="shared" si="1"/>
        <v>0</v>
      </c>
      <c r="AZ76" s="24">
        <f t="shared" si="2"/>
        <v>0</v>
      </c>
      <c r="BA76" s="34"/>
      <c r="BB76" s="34"/>
      <c r="BC76" s="34"/>
      <c r="BD76" s="42"/>
      <c r="BE76" s="42"/>
      <c r="BF76" s="42"/>
      <c r="BG76" s="43"/>
      <c r="BH76" s="43"/>
      <c r="BI76" s="43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5"/>
    </row>
    <row r="77" spans="1:97" ht="15">
      <c r="A77" s="45"/>
      <c r="B77" s="46"/>
      <c r="C77" s="46"/>
      <c r="D77" s="46"/>
      <c r="E77" s="44"/>
      <c r="F77" s="44"/>
      <c r="G77" s="44"/>
      <c r="H77" s="44"/>
      <c r="I77" s="44"/>
      <c r="J77" s="44"/>
      <c r="K77" s="44"/>
      <c r="L77" s="44"/>
      <c r="M77" s="44"/>
      <c r="N77" s="43"/>
      <c r="O77" s="43"/>
      <c r="P77" s="43"/>
      <c r="Q77" s="43"/>
      <c r="R77" s="44"/>
      <c r="S77" s="44"/>
      <c r="T77" s="44"/>
      <c r="U77" s="21" t="s">
        <v>45</v>
      </c>
      <c r="V77" s="22" t="s">
        <v>46</v>
      </c>
      <c r="W77" s="23"/>
      <c r="X77" s="23"/>
      <c r="Y77" s="23"/>
      <c r="Z77" s="24">
        <f>W77*11000</f>
        <v>0</v>
      </c>
      <c r="AA77" s="24">
        <f>X77*11000</f>
        <v>0</v>
      </c>
      <c r="AB77" s="24">
        <f>Y77*11000</f>
        <v>0</v>
      </c>
      <c r="AC77" s="43"/>
      <c r="AD77" s="43"/>
      <c r="AE77" s="43"/>
      <c r="AF77" s="21" t="s">
        <v>45</v>
      </c>
      <c r="AG77" s="23"/>
      <c r="AH77" s="23"/>
      <c r="AI77" s="23"/>
      <c r="AJ77" s="34"/>
      <c r="AK77" s="34"/>
      <c r="AL77" s="34"/>
      <c r="AM77" s="43"/>
      <c r="AN77" s="43"/>
      <c r="AO77" s="43"/>
      <c r="AP77" s="21" t="s">
        <v>45</v>
      </c>
      <c r="AQ77" s="25"/>
      <c r="AR77" s="25"/>
      <c r="AS77" s="25"/>
      <c r="AT77" s="34"/>
      <c r="AU77" s="34"/>
      <c r="AV77" s="34"/>
      <c r="AW77" s="21" t="s">
        <v>45</v>
      </c>
      <c r="AX77" s="19">
        <f t="shared" si="0"/>
        <v>0</v>
      </c>
      <c r="AY77" s="19">
        <f t="shared" si="1"/>
        <v>0</v>
      </c>
      <c r="AZ77" s="19">
        <f t="shared" si="2"/>
        <v>0</v>
      </c>
      <c r="BA77" s="34"/>
      <c r="BB77" s="34"/>
      <c r="BC77" s="34"/>
      <c r="BD77" s="42"/>
      <c r="BE77" s="42"/>
      <c r="BF77" s="42"/>
      <c r="BG77" s="43"/>
      <c r="BH77" s="43"/>
      <c r="BI77" s="43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5"/>
    </row>
    <row r="78" spans="1:97" ht="15">
      <c r="A78" s="45"/>
      <c r="B78" s="46"/>
      <c r="C78" s="46"/>
      <c r="D78" s="46"/>
      <c r="E78" s="44"/>
      <c r="F78" s="44"/>
      <c r="G78" s="44"/>
      <c r="H78" s="44"/>
      <c r="I78" s="44"/>
      <c r="J78" s="44"/>
      <c r="K78" s="44"/>
      <c r="L78" s="44"/>
      <c r="M78" s="44"/>
      <c r="N78" s="43"/>
      <c r="O78" s="43"/>
      <c r="P78" s="43"/>
      <c r="Q78" s="43"/>
      <c r="R78" s="44"/>
      <c r="S78" s="44"/>
      <c r="T78" s="44"/>
      <c r="U78" s="21" t="s">
        <v>47</v>
      </c>
      <c r="V78" s="22" t="s">
        <v>46</v>
      </c>
      <c r="W78" s="23"/>
      <c r="X78" s="23"/>
      <c r="Y78" s="23"/>
      <c r="Z78" s="24">
        <f>W78*3500</f>
        <v>0</v>
      </c>
      <c r="AA78" s="24">
        <f>X78*3500</f>
        <v>0</v>
      </c>
      <c r="AB78" s="24">
        <f>Y78*3500</f>
        <v>0</v>
      </c>
      <c r="AC78" s="43"/>
      <c r="AD78" s="43"/>
      <c r="AE78" s="43"/>
      <c r="AF78" s="21" t="s">
        <v>47</v>
      </c>
      <c r="AG78" s="23"/>
      <c r="AH78" s="23"/>
      <c r="AI78" s="23"/>
      <c r="AJ78" s="34"/>
      <c r="AK78" s="34"/>
      <c r="AL78" s="34"/>
      <c r="AM78" s="43"/>
      <c r="AN78" s="43"/>
      <c r="AO78" s="43"/>
      <c r="AP78" s="21" t="s">
        <v>47</v>
      </c>
      <c r="AQ78" s="25"/>
      <c r="AR78" s="25"/>
      <c r="AS78" s="25"/>
      <c r="AT78" s="34"/>
      <c r="AU78" s="34"/>
      <c r="AV78" s="34"/>
      <c r="AW78" s="21" t="s">
        <v>47</v>
      </c>
      <c r="AX78" s="24">
        <f t="shared" si="0"/>
        <v>0</v>
      </c>
      <c r="AY78" s="24">
        <f t="shared" si="1"/>
        <v>0</v>
      </c>
      <c r="AZ78" s="24">
        <f t="shared" si="2"/>
        <v>0</v>
      </c>
      <c r="BA78" s="34"/>
      <c r="BB78" s="34"/>
      <c r="BC78" s="34"/>
      <c r="BD78" s="42"/>
      <c r="BE78" s="42"/>
      <c r="BF78" s="42"/>
      <c r="BG78" s="43"/>
      <c r="BH78" s="43"/>
      <c r="BI78" s="43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5"/>
    </row>
    <row r="79" spans="1:97" ht="15">
      <c r="A79" s="45"/>
      <c r="B79" s="46"/>
      <c r="C79" s="46"/>
      <c r="D79" s="46"/>
      <c r="E79" s="44"/>
      <c r="F79" s="44"/>
      <c r="G79" s="44"/>
      <c r="H79" s="44"/>
      <c r="I79" s="44"/>
      <c r="J79" s="44"/>
      <c r="K79" s="44"/>
      <c r="L79" s="44"/>
      <c r="M79" s="44"/>
      <c r="N79" s="43"/>
      <c r="O79" s="43"/>
      <c r="P79" s="43"/>
      <c r="Q79" s="43"/>
      <c r="R79" s="44"/>
      <c r="S79" s="44"/>
      <c r="T79" s="44"/>
      <c r="U79" s="21" t="s">
        <v>48</v>
      </c>
      <c r="V79" s="22" t="s">
        <v>49</v>
      </c>
      <c r="W79" s="23"/>
      <c r="X79" s="23"/>
      <c r="Y79" s="23"/>
      <c r="Z79" s="24"/>
      <c r="AA79" s="24"/>
      <c r="AB79" s="24"/>
      <c r="AC79" s="43"/>
      <c r="AD79" s="43"/>
      <c r="AE79" s="43"/>
      <c r="AF79" s="21" t="s">
        <v>48</v>
      </c>
      <c r="AG79" s="23"/>
      <c r="AH79" s="23"/>
      <c r="AI79" s="23"/>
      <c r="AJ79" s="34"/>
      <c r="AK79" s="34"/>
      <c r="AL79" s="34"/>
      <c r="AM79" s="43"/>
      <c r="AN79" s="43"/>
      <c r="AO79" s="43"/>
      <c r="AP79" s="21" t="s">
        <v>48</v>
      </c>
      <c r="AQ79" s="25"/>
      <c r="AR79" s="25"/>
      <c r="AS79" s="25"/>
      <c r="AT79" s="34"/>
      <c r="AU79" s="34"/>
      <c r="AV79" s="34"/>
      <c r="AW79" s="21" t="s">
        <v>48</v>
      </c>
      <c r="AX79" s="19">
        <f t="shared" si="0"/>
        <v>0</v>
      </c>
      <c r="AY79" s="19">
        <f t="shared" si="1"/>
        <v>0</v>
      </c>
      <c r="AZ79" s="19">
        <f t="shared" si="2"/>
        <v>0</v>
      </c>
      <c r="BA79" s="34"/>
      <c r="BB79" s="34"/>
      <c r="BC79" s="34"/>
      <c r="BD79" s="42"/>
      <c r="BE79" s="42"/>
      <c r="BF79" s="42"/>
      <c r="BG79" s="43"/>
      <c r="BH79" s="43"/>
      <c r="BI79" s="43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5"/>
    </row>
    <row r="80" spans="1:97" ht="15">
      <c r="A80" s="45"/>
      <c r="B80" s="46"/>
      <c r="C80" s="46"/>
      <c r="D80" s="46"/>
      <c r="E80" s="44"/>
      <c r="F80" s="44"/>
      <c r="G80" s="44"/>
      <c r="H80" s="44"/>
      <c r="I80" s="44"/>
      <c r="J80" s="44"/>
      <c r="K80" s="44"/>
      <c r="L80" s="44"/>
      <c r="M80" s="44"/>
      <c r="N80" s="43"/>
      <c r="O80" s="43"/>
      <c r="P80" s="43"/>
      <c r="Q80" s="43"/>
      <c r="R80" s="44"/>
      <c r="S80" s="44"/>
      <c r="T80" s="44"/>
      <c r="U80" s="26" t="s">
        <v>50</v>
      </c>
      <c r="V80" s="27" t="s">
        <v>49</v>
      </c>
      <c r="W80" s="28"/>
      <c r="X80" s="28"/>
      <c r="Y80" s="28"/>
      <c r="Z80" s="29"/>
      <c r="AA80" s="29"/>
      <c r="AB80" s="29"/>
      <c r="AC80" s="43"/>
      <c r="AD80" s="43"/>
      <c r="AE80" s="43"/>
      <c r="AF80" s="26" t="s">
        <v>50</v>
      </c>
      <c r="AG80" s="28"/>
      <c r="AH80" s="28"/>
      <c r="AI80" s="28"/>
      <c r="AJ80" s="34"/>
      <c r="AK80" s="34"/>
      <c r="AL80" s="34"/>
      <c r="AM80" s="43"/>
      <c r="AN80" s="43"/>
      <c r="AO80" s="43"/>
      <c r="AP80" s="26" t="s">
        <v>50</v>
      </c>
      <c r="AQ80" s="30"/>
      <c r="AR80" s="30"/>
      <c r="AS80" s="30"/>
      <c r="AT80" s="34"/>
      <c r="AU80" s="34"/>
      <c r="AV80" s="34"/>
      <c r="AW80" s="26" t="s">
        <v>50</v>
      </c>
      <c r="AX80" s="24">
        <f t="shared" si="0"/>
        <v>0</v>
      </c>
      <c r="AY80" s="24">
        <f t="shared" si="1"/>
        <v>0</v>
      </c>
      <c r="AZ80" s="24">
        <f t="shared" si="2"/>
        <v>0</v>
      </c>
      <c r="BA80" s="34"/>
      <c r="BB80" s="34"/>
      <c r="BC80" s="34"/>
      <c r="BD80" s="42"/>
      <c r="BE80" s="42"/>
      <c r="BF80" s="42"/>
      <c r="BG80" s="43"/>
      <c r="BH80" s="43"/>
      <c r="BI80" s="43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5"/>
    </row>
    <row r="81" spans="1:97" ht="17.25">
      <c r="A81" s="45">
        <v>14</v>
      </c>
      <c r="B81" s="46"/>
      <c r="C81" s="47"/>
      <c r="D81" s="47"/>
      <c r="E81" s="44"/>
      <c r="F81" s="44"/>
      <c r="G81" s="44"/>
      <c r="H81" s="44"/>
      <c r="I81" s="44"/>
      <c r="J81" s="44"/>
      <c r="K81" s="44"/>
      <c r="L81" s="44"/>
      <c r="M81" s="44"/>
      <c r="N81" s="43"/>
      <c r="O81" s="43"/>
      <c r="P81" s="43"/>
      <c r="Q81" s="43"/>
      <c r="R81" s="44"/>
      <c r="S81" s="44"/>
      <c r="T81" s="44"/>
      <c r="U81" s="17" t="s">
        <v>42</v>
      </c>
      <c r="V81" s="17" t="s">
        <v>51</v>
      </c>
      <c r="W81" s="18"/>
      <c r="X81" s="18"/>
      <c r="Y81" s="18"/>
      <c r="Z81" s="19">
        <f>W81*9.26</f>
        <v>0</v>
      </c>
      <c r="AA81" s="19">
        <f>X81*9.26</f>
        <v>0</v>
      </c>
      <c r="AB81" s="19">
        <f>Y81*9.26</f>
        <v>0</v>
      </c>
      <c r="AC81" s="43"/>
      <c r="AD81" s="43"/>
      <c r="AE81" s="43"/>
      <c r="AF81" s="17" t="s">
        <v>42</v>
      </c>
      <c r="AG81" s="18"/>
      <c r="AH81" s="18"/>
      <c r="AI81" s="18"/>
      <c r="AJ81" s="34">
        <f>AC81+AG81+AG82+AG83+AG84+AG85+AG86</f>
        <v>0</v>
      </c>
      <c r="AK81" s="34">
        <f>AD81+AH81+AH82+AH83+AH84+AH85+AH86</f>
        <v>0</v>
      </c>
      <c r="AL81" s="34">
        <f>AE81+AI81+AI82+AI83+AI84+AI85+AI86</f>
        <v>0</v>
      </c>
      <c r="AM81" s="43"/>
      <c r="AN81" s="43"/>
      <c r="AO81" s="43"/>
      <c r="AP81" s="17" t="s">
        <v>42</v>
      </c>
      <c r="AQ81" s="20"/>
      <c r="AR81" s="20"/>
      <c r="AS81" s="20"/>
      <c r="AT81" s="34">
        <f>R81*0.8</f>
        <v>0</v>
      </c>
      <c r="AU81" s="34">
        <f>S81*0.8</f>
        <v>0</v>
      </c>
      <c r="AV81" s="34">
        <f>T81*0.8</f>
        <v>0</v>
      </c>
      <c r="AW81" s="17" t="s">
        <v>42</v>
      </c>
      <c r="AX81" s="19">
        <f t="shared" si="0"/>
        <v>0</v>
      </c>
      <c r="AY81" s="19">
        <f t="shared" si="1"/>
        <v>0</v>
      </c>
      <c r="AZ81" s="19">
        <f t="shared" si="2"/>
        <v>0</v>
      </c>
      <c r="BA81" s="34">
        <f>AT81+AX82+AX81+AX82+AX83+AX84+AX85+AX86</f>
        <v>0</v>
      </c>
      <c r="BB81" s="34">
        <f>AU81+AY82+AY81+AY82+AY83+AY84+AY85+AY86</f>
        <v>0</v>
      </c>
      <c r="BC81" s="34">
        <f>AV81+AZ82+AZ81+AZ82+AZ83+AZ84+AZ85+AZ86</f>
        <v>0</v>
      </c>
      <c r="BD81" s="42"/>
      <c r="BE81" s="42"/>
      <c r="BF81" s="42"/>
      <c r="BG81" s="43"/>
      <c r="BH81" s="43"/>
      <c r="BI81" s="43"/>
      <c r="BJ81" s="34" t="e">
        <f>R81/N81</f>
        <v>#DIV/0!</v>
      </c>
      <c r="BK81" s="34" t="e">
        <f>S81/N81</f>
        <v>#DIV/0!</v>
      </c>
      <c r="BL81" s="34" t="e">
        <f>T81/N81</f>
        <v>#DIV/0!</v>
      </c>
      <c r="BM81" s="34" t="e">
        <f>R81/G81</f>
        <v>#DIV/0!</v>
      </c>
      <c r="BN81" s="34" t="e">
        <f>S81/H81</f>
        <v>#DIV/0!</v>
      </c>
      <c r="BO81" s="34" t="e">
        <f>T81/I81</f>
        <v>#DIV/0!</v>
      </c>
      <c r="BP81" s="34" t="e">
        <f>(Z81+Z82+Z83+Z84+Z85+Z86)/O81</f>
        <v>#DIV/0!</v>
      </c>
      <c r="BQ81" s="34" t="e">
        <f>(AA81+AA82+AA83+AA84+AA85+AA86)/O81</f>
        <v>#DIV/0!</v>
      </c>
      <c r="BR81" s="34" t="e">
        <f>(AB81+AB82+AB83+AB84+AB85+AB86)/O81</f>
        <v>#DIV/0!</v>
      </c>
      <c r="BS81" s="34" t="e">
        <f>(Z81+Z82+Z83+Z84+Z85+Z86)/G81</f>
        <v>#DIV/0!</v>
      </c>
      <c r="BT81" s="34" t="e">
        <f>(AA81+AA82+AA83+AA84+AA85+AA86)/H81</f>
        <v>#DIV/0!</v>
      </c>
      <c r="BU81" s="34" t="e">
        <f>(AB81+AB82+AB83+AB84+AB85+AB86)/I81</f>
        <v>#DIV/0!</v>
      </c>
      <c r="BV81" s="34" t="e">
        <f>AC81/N81</f>
        <v>#DIV/0!</v>
      </c>
      <c r="BW81" s="34" t="e">
        <f>AD81/N81</f>
        <v>#DIV/0!</v>
      </c>
      <c r="BX81" s="34" t="e">
        <f>AE81/N81</f>
        <v>#DIV/0!</v>
      </c>
      <c r="BY81" s="34" t="e">
        <f>AC81/G81</f>
        <v>#DIV/0!</v>
      </c>
      <c r="BZ81" s="34" t="e">
        <f>AD81/H81</f>
        <v>#DIV/0!</v>
      </c>
      <c r="CA81" s="34" t="e">
        <f>AE81/I81</f>
        <v>#DIV/0!</v>
      </c>
      <c r="CB81" s="34" t="e">
        <f>(AG81+AG82+AG83+AG84+AG85+AG86)/O81</f>
        <v>#DIV/0!</v>
      </c>
      <c r="CC81" s="34" t="e">
        <f>(AH81+AH82+AH83+AH84+AH85+AH86)/O81</f>
        <v>#DIV/0!</v>
      </c>
      <c r="CD81" s="34" t="e">
        <f>(AI81+AI82+AI83+AI84+AI85+AI86)/O81</f>
        <v>#DIV/0!</v>
      </c>
      <c r="CE81" s="34" t="e">
        <f>(AG81+AG82+AG83+AG84+AG85+AG86)/G81</f>
        <v>#DIV/0!</v>
      </c>
      <c r="CF81" s="34" t="e">
        <f>(AH81+AH82+AH83+AH84+AH85+AH86)/H81</f>
        <v>#DIV/0!</v>
      </c>
      <c r="CG81" s="34" t="e">
        <f>(AI81+AI82+AI83+AI84+AI85+AI86)/I81</f>
        <v>#DIV/0!</v>
      </c>
      <c r="CH81" s="34" t="e">
        <f>BD81/N81</f>
        <v>#DIV/0!</v>
      </c>
      <c r="CI81" s="34" t="e">
        <f>BE81/N81</f>
        <v>#DIV/0!</v>
      </c>
      <c r="CJ81" s="34" t="e">
        <f>BF81/N81</f>
        <v>#DIV/0!</v>
      </c>
      <c r="CK81" s="34" t="e">
        <f>BD81/G81</f>
        <v>#DIV/0!</v>
      </c>
      <c r="CL81" s="34" t="e">
        <f>BE81/H81</f>
        <v>#DIV/0!</v>
      </c>
      <c r="CM81" s="34" t="e">
        <f>BF81/I81</f>
        <v>#DIV/0!</v>
      </c>
      <c r="CN81" s="34" t="e">
        <f>BG81/N81</f>
        <v>#DIV/0!</v>
      </c>
      <c r="CO81" s="34" t="e">
        <f>BH81/N81</f>
        <v>#DIV/0!</v>
      </c>
      <c r="CP81" s="34" t="e">
        <f>BI81/N81</f>
        <v>#DIV/0!</v>
      </c>
      <c r="CQ81" s="34" t="e">
        <f>BG81/G81</f>
        <v>#DIV/0!</v>
      </c>
      <c r="CR81" s="34" t="e">
        <f>BH81/H81</f>
        <v>#DIV/0!</v>
      </c>
      <c r="CS81" s="35" t="e">
        <f>BI81/I81</f>
        <v>#DIV/0!</v>
      </c>
    </row>
    <row r="82" spans="1:97" ht="15">
      <c r="A82" s="45"/>
      <c r="B82" s="46"/>
      <c r="C82" s="46"/>
      <c r="D82" s="46"/>
      <c r="E82" s="44"/>
      <c r="F82" s="44"/>
      <c r="G82" s="44"/>
      <c r="H82" s="44"/>
      <c r="I82" s="44"/>
      <c r="J82" s="44"/>
      <c r="K82" s="44"/>
      <c r="L82" s="44"/>
      <c r="M82" s="44"/>
      <c r="N82" s="43"/>
      <c r="O82" s="43"/>
      <c r="P82" s="43"/>
      <c r="Q82" s="43"/>
      <c r="R82" s="44"/>
      <c r="S82" s="44"/>
      <c r="T82" s="44"/>
      <c r="U82" s="21" t="s">
        <v>53</v>
      </c>
      <c r="V82" s="22" t="s">
        <v>44</v>
      </c>
      <c r="W82" s="23"/>
      <c r="X82" s="23"/>
      <c r="Y82" s="23"/>
      <c r="Z82" s="24">
        <f>W82</f>
        <v>0</v>
      </c>
      <c r="AA82" s="24">
        <f>X82</f>
        <v>0</v>
      </c>
      <c r="AB82" s="24">
        <f>Y82</f>
        <v>0</v>
      </c>
      <c r="AC82" s="43"/>
      <c r="AD82" s="43"/>
      <c r="AE82" s="43"/>
      <c r="AF82" s="21" t="s">
        <v>53</v>
      </c>
      <c r="AG82" s="23"/>
      <c r="AH82" s="23"/>
      <c r="AI82" s="23"/>
      <c r="AJ82" s="34"/>
      <c r="AK82" s="34"/>
      <c r="AL82" s="34"/>
      <c r="AM82" s="43"/>
      <c r="AN82" s="43"/>
      <c r="AO82" s="43"/>
      <c r="AP82" s="21" t="s">
        <v>53</v>
      </c>
      <c r="AQ82" s="25"/>
      <c r="AR82" s="25"/>
      <c r="AS82" s="25"/>
      <c r="AT82" s="34"/>
      <c r="AU82" s="34"/>
      <c r="AV82" s="34"/>
      <c r="AW82" s="21" t="s">
        <v>53</v>
      </c>
      <c r="AX82" s="24">
        <f t="shared" si="0"/>
        <v>0</v>
      </c>
      <c r="AY82" s="24">
        <f t="shared" si="1"/>
        <v>0</v>
      </c>
      <c r="AZ82" s="24">
        <f t="shared" si="2"/>
        <v>0</v>
      </c>
      <c r="BA82" s="34"/>
      <c r="BB82" s="34"/>
      <c r="BC82" s="34"/>
      <c r="BD82" s="42"/>
      <c r="BE82" s="42"/>
      <c r="BF82" s="42"/>
      <c r="BG82" s="43"/>
      <c r="BH82" s="43"/>
      <c r="BI82" s="43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5"/>
    </row>
    <row r="83" spans="1:97" ht="15">
      <c r="A83" s="45"/>
      <c r="B83" s="46"/>
      <c r="C83" s="46"/>
      <c r="D83" s="46"/>
      <c r="E83" s="44"/>
      <c r="F83" s="44"/>
      <c r="G83" s="44"/>
      <c r="H83" s="44"/>
      <c r="I83" s="44"/>
      <c r="J83" s="44"/>
      <c r="K83" s="44"/>
      <c r="L83" s="44"/>
      <c r="M83" s="44"/>
      <c r="N83" s="43"/>
      <c r="O83" s="43"/>
      <c r="P83" s="43"/>
      <c r="Q83" s="43"/>
      <c r="R83" s="44"/>
      <c r="S83" s="44"/>
      <c r="T83" s="44"/>
      <c r="U83" s="21" t="s">
        <v>45</v>
      </c>
      <c r="V83" s="22" t="s">
        <v>46</v>
      </c>
      <c r="W83" s="23"/>
      <c r="X83" s="23"/>
      <c r="Y83" s="23"/>
      <c r="Z83" s="24">
        <f>W83*11000</f>
        <v>0</v>
      </c>
      <c r="AA83" s="24">
        <f>X83*11000</f>
        <v>0</v>
      </c>
      <c r="AB83" s="24">
        <f>Y83*11000</f>
        <v>0</v>
      </c>
      <c r="AC83" s="43"/>
      <c r="AD83" s="43"/>
      <c r="AE83" s="43"/>
      <c r="AF83" s="21" t="s">
        <v>45</v>
      </c>
      <c r="AG83" s="23"/>
      <c r="AH83" s="23"/>
      <c r="AI83" s="23"/>
      <c r="AJ83" s="34"/>
      <c r="AK83" s="34"/>
      <c r="AL83" s="34"/>
      <c r="AM83" s="43"/>
      <c r="AN83" s="43"/>
      <c r="AO83" s="43"/>
      <c r="AP83" s="21" t="s">
        <v>45</v>
      </c>
      <c r="AQ83" s="25"/>
      <c r="AR83" s="25"/>
      <c r="AS83" s="25"/>
      <c r="AT83" s="34"/>
      <c r="AU83" s="34"/>
      <c r="AV83" s="34"/>
      <c r="AW83" s="21" t="s">
        <v>45</v>
      </c>
      <c r="AX83" s="19">
        <f t="shared" si="0"/>
        <v>0</v>
      </c>
      <c r="AY83" s="19">
        <f t="shared" si="1"/>
        <v>0</v>
      </c>
      <c r="AZ83" s="19">
        <f t="shared" si="2"/>
        <v>0</v>
      </c>
      <c r="BA83" s="34"/>
      <c r="BB83" s="34"/>
      <c r="BC83" s="34"/>
      <c r="BD83" s="42"/>
      <c r="BE83" s="42"/>
      <c r="BF83" s="42"/>
      <c r="BG83" s="43"/>
      <c r="BH83" s="43"/>
      <c r="BI83" s="43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5"/>
    </row>
    <row r="84" spans="1:97" ht="15">
      <c r="A84" s="45"/>
      <c r="B84" s="46"/>
      <c r="C84" s="46"/>
      <c r="D84" s="46"/>
      <c r="E84" s="44"/>
      <c r="F84" s="44"/>
      <c r="G84" s="44"/>
      <c r="H84" s="44"/>
      <c r="I84" s="44"/>
      <c r="J84" s="44"/>
      <c r="K84" s="44"/>
      <c r="L84" s="44"/>
      <c r="M84" s="44"/>
      <c r="N84" s="43"/>
      <c r="O84" s="43"/>
      <c r="P84" s="43"/>
      <c r="Q84" s="43"/>
      <c r="R84" s="44"/>
      <c r="S84" s="44"/>
      <c r="T84" s="44"/>
      <c r="U84" s="21" t="s">
        <v>47</v>
      </c>
      <c r="V84" s="22" t="s">
        <v>46</v>
      </c>
      <c r="W84" s="23"/>
      <c r="X84" s="23"/>
      <c r="Y84" s="23"/>
      <c r="Z84" s="24">
        <f>W84*3500</f>
        <v>0</v>
      </c>
      <c r="AA84" s="24">
        <f>X84*3500</f>
        <v>0</v>
      </c>
      <c r="AB84" s="24">
        <f>Y84*3500</f>
        <v>0</v>
      </c>
      <c r="AC84" s="43"/>
      <c r="AD84" s="43"/>
      <c r="AE84" s="43"/>
      <c r="AF84" s="21" t="s">
        <v>47</v>
      </c>
      <c r="AG84" s="23"/>
      <c r="AH84" s="23"/>
      <c r="AI84" s="23"/>
      <c r="AJ84" s="34"/>
      <c r="AK84" s="34"/>
      <c r="AL84" s="34"/>
      <c r="AM84" s="43"/>
      <c r="AN84" s="43"/>
      <c r="AO84" s="43"/>
      <c r="AP84" s="21" t="s">
        <v>47</v>
      </c>
      <c r="AQ84" s="25"/>
      <c r="AR84" s="25"/>
      <c r="AS84" s="25"/>
      <c r="AT84" s="34"/>
      <c r="AU84" s="34"/>
      <c r="AV84" s="34"/>
      <c r="AW84" s="21" t="s">
        <v>47</v>
      </c>
      <c r="AX84" s="24">
        <f t="shared" si="0"/>
        <v>0</v>
      </c>
      <c r="AY84" s="24">
        <f t="shared" si="1"/>
        <v>0</v>
      </c>
      <c r="AZ84" s="24">
        <f t="shared" si="2"/>
        <v>0</v>
      </c>
      <c r="BA84" s="34"/>
      <c r="BB84" s="34"/>
      <c r="BC84" s="34"/>
      <c r="BD84" s="42"/>
      <c r="BE84" s="42"/>
      <c r="BF84" s="42"/>
      <c r="BG84" s="43"/>
      <c r="BH84" s="43"/>
      <c r="BI84" s="43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5"/>
    </row>
    <row r="85" spans="1:97" ht="15">
      <c r="A85" s="45"/>
      <c r="B85" s="46"/>
      <c r="C85" s="46"/>
      <c r="D85" s="46"/>
      <c r="E85" s="44"/>
      <c r="F85" s="44"/>
      <c r="G85" s="44"/>
      <c r="H85" s="44"/>
      <c r="I85" s="44"/>
      <c r="J85" s="44"/>
      <c r="K85" s="44"/>
      <c r="L85" s="44"/>
      <c r="M85" s="44"/>
      <c r="N85" s="43"/>
      <c r="O85" s="43"/>
      <c r="P85" s="43"/>
      <c r="Q85" s="43"/>
      <c r="R85" s="44"/>
      <c r="S85" s="44"/>
      <c r="T85" s="44"/>
      <c r="U85" s="21" t="s">
        <v>48</v>
      </c>
      <c r="V85" s="22" t="s">
        <v>49</v>
      </c>
      <c r="W85" s="23"/>
      <c r="X85" s="23"/>
      <c r="Y85" s="23"/>
      <c r="Z85" s="24"/>
      <c r="AA85" s="24"/>
      <c r="AB85" s="24"/>
      <c r="AC85" s="43"/>
      <c r="AD85" s="43"/>
      <c r="AE85" s="43"/>
      <c r="AF85" s="21" t="s">
        <v>48</v>
      </c>
      <c r="AG85" s="23"/>
      <c r="AH85" s="23"/>
      <c r="AI85" s="23"/>
      <c r="AJ85" s="34"/>
      <c r="AK85" s="34"/>
      <c r="AL85" s="34"/>
      <c r="AM85" s="43"/>
      <c r="AN85" s="43"/>
      <c r="AO85" s="43"/>
      <c r="AP85" s="21" t="s">
        <v>48</v>
      </c>
      <c r="AQ85" s="25"/>
      <c r="AR85" s="25"/>
      <c r="AS85" s="25"/>
      <c r="AT85" s="34"/>
      <c r="AU85" s="34"/>
      <c r="AV85" s="34"/>
      <c r="AW85" s="21" t="s">
        <v>48</v>
      </c>
      <c r="AX85" s="19">
        <f t="shared" si="0"/>
        <v>0</v>
      </c>
      <c r="AY85" s="19">
        <f t="shared" si="1"/>
        <v>0</v>
      </c>
      <c r="AZ85" s="19">
        <f t="shared" si="2"/>
        <v>0</v>
      </c>
      <c r="BA85" s="34"/>
      <c r="BB85" s="34"/>
      <c r="BC85" s="34"/>
      <c r="BD85" s="42"/>
      <c r="BE85" s="42"/>
      <c r="BF85" s="42"/>
      <c r="BG85" s="43"/>
      <c r="BH85" s="43"/>
      <c r="BI85" s="43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5"/>
    </row>
    <row r="86" spans="1:97" ht="15">
      <c r="A86" s="45"/>
      <c r="B86" s="46"/>
      <c r="C86" s="46"/>
      <c r="D86" s="46"/>
      <c r="E86" s="44"/>
      <c r="F86" s="44"/>
      <c r="G86" s="44"/>
      <c r="H86" s="44"/>
      <c r="I86" s="44"/>
      <c r="J86" s="44"/>
      <c r="K86" s="44"/>
      <c r="L86" s="44"/>
      <c r="M86" s="44"/>
      <c r="N86" s="43"/>
      <c r="O86" s="43"/>
      <c r="P86" s="43"/>
      <c r="Q86" s="43"/>
      <c r="R86" s="44"/>
      <c r="S86" s="44"/>
      <c r="T86" s="44"/>
      <c r="U86" s="26" t="s">
        <v>50</v>
      </c>
      <c r="V86" s="27" t="s">
        <v>49</v>
      </c>
      <c r="W86" s="28"/>
      <c r="X86" s="28"/>
      <c r="Y86" s="28"/>
      <c r="Z86" s="29"/>
      <c r="AA86" s="29"/>
      <c r="AB86" s="29"/>
      <c r="AC86" s="43"/>
      <c r="AD86" s="43"/>
      <c r="AE86" s="43"/>
      <c r="AF86" s="26" t="s">
        <v>50</v>
      </c>
      <c r="AG86" s="28"/>
      <c r="AH86" s="28"/>
      <c r="AI86" s="28"/>
      <c r="AJ86" s="34"/>
      <c r="AK86" s="34"/>
      <c r="AL86" s="34"/>
      <c r="AM86" s="43"/>
      <c r="AN86" s="43"/>
      <c r="AO86" s="43"/>
      <c r="AP86" s="26" t="s">
        <v>50</v>
      </c>
      <c r="AQ86" s="30"/>
      <c r="AR86" s="30"/>
      <c r="AS86" s="30"/>
      <c r="AT86" s="34"/>
      <c r="AU86" s="34"/>
      <c r="AV86" s="34"/>
      <c r="AW86" s="26" t="s">
        <v>50</v>
      </c>
      <c r="AX86" s="24">
        <f t="shared" si="0"/>
        <v>0</v>
      </c>
      <c r="AY86" s="24">
        <f t="shared" si="1"/>
        <v>0</v>
      </c>
      <c r="AZ86" s="24">
        <f t="shared" si="2"/>
        <v>0</v>
      </c>
      <c r="BA86" s="34"/>
      <c r="BB86" s="34"/>
      <c r="BC86" s="34"/>
      <c r="BD86" s="42"/>
      <c r="BE86" s="42"/>
      <c r="BF86" s="42"/>
      <c r="BG86" s="43"/>
      <c r="BH86" s="43"/>
      <c r="BI86" s="43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5"/>
    </row>
    <row r="87" spans="1:97" ht="17.25">
      <c r="A87" s="45">
        <v>15</v>
      </c>
      <c r="B87" s="46"/>
      <c r="C87" s="47"/>
      <c r="D87" s="47"/>
      <c r="E87" s="44"/>
      <c r="F87" s="44"/>
      <c r="G87" s="44"/>
      <c r="H87" s="44"/>
      <c r="I87" s="44"/>
      <c r="J87" s="44"/>
      <c r="K87" s="44"/>
      <c r="L87" s="44"/>
      <c r="M87" s="44"/>
      <c r="N87" s="43"/>
      <c r="O87" s="43"/>
      <c r="P87" s="43"/>
      <c r="Q87" s="43"/>
      <c r="R87" s="44"/>
      <c r="S87" s="44"/>
      <c r="T87" s="44"/>
      <c r="U87" s="17" t="s">
        <v>42</v>
      </c>
      <c r="V87" s="17" t="s">
        <v>51</v>
      </c>
      <c r="W87" s="18"/>
      <c r="X87" s="18"/>
      <c r="Y87" s="18"/>
      <c r="Z87" s="19">
        <f>W87*9.26</f>
        <v>0</v>
      </c>
      <c r="AA87" s="19">
        <f>X87*9.26</f>
        <v>0</v>
      </c>
      <c r="AB87" s="19">
        <f>Y87*9.26</f>
        <v>0</v>
      </c>
      <c r="AC87" s="43"/>
      <c r="AD87" s="43"/>
      <c r="AE87" s="43"/>
      <c r="AF87" s="17" t="s">
        <v>42</v>
      </c>
      <c r="AG87" s="18"/>
      <c r="AH87" s="18"/>
      <c r="AI87" s="18"/>
      <c r="AJ87" s="34">
        <f>AC87+AG87+AG88+AG89+AG90+AG91+AG92</f>
        <v>0</v>
      </c>
      <c r="AK87" s="34">
        <f>AD87+AH87+AH88+AH89+AH90+AH91+AH92</f>
        <v>0</v>
      </c>
      <c r="AL87" s="34">
        <f>AE87+AI87+AI88+AI89+AI90+AI91+AI92</f>
        <v>0</v>
      </c>
      <c r="AM87" s="43"/>
      <c r="AN87" s="43"/>
      <c r="AO87" s="43"/>
      <c r="AP87" s="17" t="s">
        <v>42</v>
      </c>
      <c r="AQ87" s="20"/>
      <c r="AR87" s="20"/>
      <c r="AS87" s="20"/>
      <c r="AT87" s="34">
        <f>R87*0.8</f>
        <v>0</v>
      </c>
      <c r="AU87" s="34">
        <f>S87*0.8</f>
        <v>0</v>
      </c>
      <c r="AV87" s="34">
        <f>T87*0.8</f>
        <v>0</v>
      </c>
      <c r="AW87" s="17" t="s">
        <v>42</v>
      </c>
      <c r="AX87" s="19">
        <f t="shared" si="0"/>
        <v>0</v>
      </c>
      <c r="AY87" s="19">
        <f t="shared" si="1"/>
        <v>0</v>
      </c>
      <c r="AZ87" s="19">
        <f t="shared" si="2"/>
        <v>0</v>
      </c>
      <c r="BA87" s="34">
        <f>AT87+AX88+AX87+AX88+AX89+AX90+AX91+AX92</f>
        <v>0</v>
      </c>
      <c r="BB87" s="34">
        <f>AU87+AY88+AY87+AY88+AY89+AY90+AY91+AY92</f>
        <v>0</v>
      </c>
      <c r="BC87" s="34">
        <f>AV87+AZ88+AZ87+AZ88+AZ89+AZ90+AZ91+AZ92</f>
        <v>0</v>
      </c>
      <c r="BD87" s="42"/>
      <c r="BE87" s="42"/>
      <c r="BF87" s="42"/>
      <c r="BG87" s="43"/>
      <c r="BH87" s="43"/>
      <c r="BI87" s="43"/>
      <c r="BJ87" s="34" t="e">
        <f>R87/N87</f>
        <v>#DIV/0!</v>
      </c>
      <c r="BK87" s="34" t="e">
        <f>S87/N87</f>
        <v>#DIV/0!</v>
      </c>
      <c r="BL87" s="34" t="e">
        <f>T87/N87</f>
        <v>#DIV/0!</v>
      </c>
      <c r="BM87" s="34" t="e">
        <f>R87/G87</f>
        <v>#DIV/0!</v>
      </c>
      <c r="BN87" s="34" t="e">
        <f>S87/H87</f>
        <v>#DIV/0!</v>
      </c>
      <c r="BO87" s="34" t="e">
        <f>T87/I87</f>
        <v>#DIV/0!</v>
      </c>
      <c r="BP87" s="34" t="e">
        <f>(Z87+Z88+Z89+Z90+Z91+Z92)/O87</f>
        <v>#DIV/0!</v>
      </c>
      <c r="BQ87" s="34" t="e">
        <f>(AA87+AA88+AA89+AA90+AA91+AA92)/O87</f>
        <v>#DIV/0!</v>
      </c>
      <c r="BR87" s="34" t="e">
        <f>(AB87+AB88+AB89+AB90+AB91+AB92)/O87</f>
        <v>#DIV/0!</v>
      </c>
      <c r="BS87" s="34" t="e">
        <f>(Z87+Z88+Z89+Z90+Z91+Z92)/G87</f>
        <v>#DIV/0!</v>
      </c>
      <c r="BT87" s="34" t="e">
        <f>(AA87+AA88+AA89+AA90+AA91+AA92)/H87</f>
        <v>#DIV/0!</v>
      </c>
      <c r="BU87" s="34" t="e">
        <f>(AB87+AB88+AB89+AB90+AB91+AB92)/I87</f>
        <v>#DIV/0!</v>
      </c>
      <c r="BV87" s="34" t="e">
        <f>AC87/N87</f>
        <v>#DIV/0!</v>
      </c>
      <c r="BW87" s="34" t="e">
        <f>AD87/N87</f>
        <v>#DIV/0!</v>
      </c>
      <c r="BX87" s="34" t="e">
        <f>AE87/N87</f>
        <v>#DIV/0!</v>
      </c>
      <c r="BY87" s="34" t="e">
        <f>AC87/G87</f>
        <v>#DIV/0!</v>
      </c>
      <c r="BZ87" s="34" t="e">
        <f>AD87/H87</f>
        <v>#DIV/0!</v>
      </c>
      <c r="CA87" s="34" t="e">
        <f>AE87/I87</f>
        <v>#DIV/0!</v>
      </c>
      <c r="CB87" s="34" t="e">
        <f>(AG87+AG88+AG89+AG90+AG91+AG92)/O87</f>
        <v>#DIV/0!</v>
      </c>
      <c r="CC87" s="34" t="e">
        <f>(AH87+AH88+AH89+AH90+AH91+AH92)/O87</f>
        <v>#DIV/0!</v>
      </c>
      <c r="CD87" s="34" t="e">
        <f>(AI87+AI88+AI89+AI90+AI91+AI92)/O87</f>
        <v>#DIV/0!</v>
      </c>
      <c r="CE87" s="34" t="e">
        <f>(AG87+AG88+AG89+AG90+AG91+AG92)/G87</f>
        <v>#DIV/0!</v>
      </c>
      <c r="CF87" s="34" t="e">
        <f>(AH87+AH88+AH89+AH90+AH91+AH92)/H87</f>
        <v>#DIV/0!</v>
      </c>
      <c r="CG87" s="34" t="e">
        <f>(AI87+AI88+AI89+AI90+AI91+AI92)/I87</f>
        <v>#DIV/0!</v>
      </c>
      <c r="CH87" s="34" t="e">
        <f>BD87/N87</f>
        <v>#DIV/0!</v>
      </c>
      <c r="CI87" s="34" t="e">
        <f>BE87/N87</f>
        <v>#DIV/0!</v>
      </c>
      <c r="CJ87" s="34" t="e">
        <f>BF87/N87</f>
        <v>#DIV/0!</v>
      </c>
      <c r="CK87" s="34" t="e">
        <f>BD87/G87</f>
        <v>#DIV/0!</v>
      </c>
      <c r="CL87" s="34" t="e">
        <f>BE87/H87</f>
        <v>#DIV/0!</v>
      </c>
      <c r="CM87" s="34" t="e">
        <f>BF87/I87</f>
        <v>#DIV/0!</v>
      </c>
      <c r="CN87" s="34" t="e">
        <f>BG87/N87</f>
        <v>#DIV/0!</v>
      </c>
      <c r="CO87" s="34" t="e">
        <f>BH87/N87</f>
        <v>#DIV/0!</v>
      </c>
      <c r="CP87" s="34" t="e">
        <f>BI87/N87</f>
        <v>#DIV/0!</v>
      </c>
      <c r="CQ87" s="34" t="e">
        <f>BG87/G87</f>
        <v>#DIV/0!</v>
      </c>
      <c r="CR87" s="34" t="e">
        <f>BH87/H87</f>
        <v>#DIV/0!</v>
      </c>
      <c r="CS87" s="35" t="e">
        <f>BI87/I87</f>
        <v>#DIV/0!</v>
      </c>
    </row>
    <row r="88" spans="1:97" ht="15">
      <c r="A88" s="45"/>
      <c r="B88" s="46"/>
      <c r="C88" s="46"/>
      <c r="D88" s="46"/>
      <c r="E88" s="44"/>
      <c r="F88" s="44"/>
      <c r="G88" s="44"/>
      <c r="H88" s="44"/>
      <c r="I88" s="44"/>
      <c r="J88" s="44"/>
      <c r="K88" s="44"/>
      <c r="L88" s="44"/>
      <c r="M88" s="44"/>
      <c r="N88" s="43"/>
      <c r="O88" s="43"/>
      <c r="P88" s="43"/>
      <c r="Q88" s="43"/>
      <c r="R88" s="44"/>
      <c r="S88" s="44"/>
      <c r="T88" s="44"/>
      <c r="U88" s="21" t="s">
        <v>53</v>
      </c>
      <c r="V88" s="22" t="s">
        <v>44</v>
      </c>
      <c r="W88" s="23"/>
      <c r="X88" s="23"/>
      <c r="Y88" s="23"/>
      <c r="Z88" s="24">
        <f>W88</f>
        <v>0</v>
      </c>
      <c r="AA88" s="24">
        <f>X88</f>
        <v>0</v>
      </c>
      <c r="AB88" s="24">
        <f>Y88</f>
        <v>0</v>
      </c>
      <c r="AC88" s="43"/>
      <c r="AD88" s="43"/>
      <c r="AE88" s="43"/>
      <c r="AF88" s="21" t="s">
        <v>53</v>
      </c>
      <c r="AG88" s="23"/>
      <c r="AH88" s="23"/>
      <c r="AI88" s="23"/>
      <c r="AJ88" s="34"/>
      <c r="AK88" s="34"/>
      <c r="AL88" s="34"/>
      <c r="AM88" s="43"/>
      <c r="AN88" s="43"/>
      <c r="AO88" s="43"/>
      <c r="AP88" s="21" t="s">
        <v>53</v>
      </c>
      <c r="AQ88" s="25"/>
      <c r="AR88" s="25"/>
      <c r="AS88" s="25"/>
      <c r="AT88" s="34"/>
      <c r="AU88" s="34"/>
      <c r="AV88" s="34"/>
      <c r="AW88" s="21" t="s">
        <v>53</v>
      </c>
      <c r="AX88" s="24">
        <f t="shared" si="0"/>
        <v>0</v>
      </c>
      <c r="AY88" s="24">
        <f t="shared" si="1"/>
        <v>0</v>
      </c>
      <c r="AZ88" s="24">
        <f t="shared" si="2"/>
        <v>0</v>
      </c>
      <c r="BA88" s="34"/>
      <c r="BB88" s="34"/>
      <c r="BC88" s="34"/>
      <c r="BD88" s="42"/>
      <c r="BE88" s="42"/>
      <c r="BF88" s="42"/>
      <c r="BG88" s="43"/>
      <c r="BH88" s="43"/>
      <c r="BI88" s="43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5"/>
    </row>
    <row r="89" spans="1:97" ht="15">
      <c r="A89" s="45"/>
      <c r="B89" s="46"/>
      <c r="C89" s="46"/>
      <c r="D89" s="46"/>
      <c r="E89" s="44"/>
      <c r="F89" s="44"/>
      <c r="G89" s="44"/>
      <c r="H89" s="44"/>
      <c r="I89" s="44"/>
      <c r="J89" s="44"/>
      <c r="K89" s="44"/>
      <c r="L89" s="44"/>
      <c r="M89" s="44"/>
      <c r="N89" s="43"/>
      <c r="O89" s="43"/>
      <c r="P89" s="43"/>
      <c r="Q89" s="43"/>
      <c r="R89" s="44"/>
      <c r="S89" s="44"/>
      <c r="T89" s="44"/>
      <c r="U89" s="21" t="s">
        <v>45</v>
      </c>
      <c r="V89" s="22" t="s">
        <v>46</v>
      </c>
      <c r="W89" s="23"/>
      <c r="X89" s="23"/>
      <c r="Y89" s="23"/>
      <c r="Z89" s="24">
        <f>W89*11000</f>
        <v>0</v>
      </c>
      <c r="AA89" s="24">
        <f>X89*11000</f>
        <v>0</v>
      </c>
      <c r="AB89" s="24">
        <f>Y89*11000</f>
        <v>0</v>
      </c>
      <c r="AC89" s="43"/>
      <c r="AD89" s="43"/>
      <c r="AE89" s="43"/>
      <c r="AF89" s="21" t="s">
        <v>45</v>
      </c>
      <c r="AG89" s="23"/>
      <c r="AH89" s="23"/>
      <c r="AI89" s="23"/>
      <c r="AJ89" s="34"/>
      <c r="AK89" s="34"/>
      <c r="AL89" s="34"/>
      <c r="AM89" s="43"/>
      <c r="AN89" s="43"/>
      <c r="AO89" s="43"/>
      <c r="AP89" s="21" t="s">
        <v>45</v>
      </c>
      <c r="AQ89" s="25"/>
      <c r="AR89" s="25"/>
      <c r="AS89" s="25"/>
      <c r="AT89" s="34"/>
      <c r="AU89" s="34"/>
      <c r="AV89" s="34"/>
      <c r="AW89" s="21" t="s">
        <v>45</v>
      </c>
      <c r="AX89" s="19">
        <f t="shared" si="0"/>
        <v>0</v>
      </c>
      <c r="AY89" s="19">
        <f t="shared" si="1"/>
        <v>0</v>
      </c>
      <c r="AZ89" s="19">
        <f t="shared" si="2"/>
        <v>0</v>
      </c>
      <c r="BA89" s="34"/>
      <c r="BB89" s="34"/>
      <c r="BC89" s="34"/>
      <c r="BD89" s="42"/>
      <c r="BE89" s="42"/>
      <c r="BF89" s="42"/>
      <c r="BG89" s="43"/>
      <c r="BH89" s="43"/>
      <c r="BI89" s="43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5"/>
    </row>
    <row r="90" spans="1:97" ht="15">
      <c r="A90" s="45"/>
      <c r="B90" s="46"/>
      <c r="C90" s="46"/>
      <c r="D90" s="46"/>
      <c r="E90" s="44"/>
      <c r="F90" s="44"/>
      <c r="G90" s="44"/>
      <c r="H90" s="44"/>
      <c r="I90" s="44"/>
      <c r="J90" s="44"/>
      <c r="K90" s="44"/>
      <c r="L90" s="44"/>
      <c r="M90" s="44"/>
      <c r="N90" s="43"/>
      <c r="O90" s="43"/>
      <c r="P90" s="43"/>
      <c r="Q90" s="43"/>
      <c r="R90" s="44"/>
      <c r="S90" s="44"/>
      <c r="T90" s="44"/>
      <c r="U90" s="21" t="s">
        <v>47</v>
      </c>
      <c r="V90" s="22" t="s">
        <v>46</v>
      </c>
      <c r="W90" s="23"/>
      <c r="X90" s="23"/>
      <c r="Y90" s="23"/>
      <c r="Z90" s="24">
        <f>W90*3500</f>
        <v>0</v>
      </c>
      <c r="AA90" s="24">
        <f>X90*3500</f>
        <v>0</v>
      </c>
      <c r="AB90" s="24">
        <f>Y90*3500</f>
        <v>0</v>
      </c>
      <c r="AC90" s="43"/>
      <c r="AD90" s="43"/>
      <c r="AE90" s="43"/>
      <c r="AF90" s="21" t="s">
        <v>47</v>
      </c>
      <c r="AG90" s="23"/>
      <c r="AH90" s="23"/>
      <c r="AI90" s="23"/>
      <c r="AJ90" s="34"/>
      <c r="AK90" s="34"/>
      <c r="AL90" s="34"/>
      <c r="AM90" s="43"/>
      <c r="AN90" s="43"/>
      <c r="AO90" s="43"/>
      <c r="AP90" s="21" t="s">
        <v>47</v>
      </c>
      <c r="AQ90" s="25"/>
      <c r="AR90" s="25"/>
      <c r="AS90" s="25"/>
      <c r="AT90" s="34"/>
      <c r="AU90" s="34"/>
      <c r="AV90" s="34"/>
      <c r="AW90" s="21" t="s">
        <v>47</v>
      </c>
      <c r="AX90" s="24">
        <f t="shared" si="0"/>
        <v>0</v>
      </c>
      <c r="AY90" s="24">
        <f t="shared" si="1"/>
        <v>0</v>
      </c>
      <c r="AZ90" s="24">
        <f t="shared" si="2"/>
        <v>0</v>
      </c>
      <c r="BA90" s="34"/>
      <c r="BB90" s="34"/>
      <c r="BC90" s="34"/>
      <c r="BD90" s="42"/>
      <c r="BE90" s="42"/>
      <c r="BF90" s="42"/>
      <c r="BG90" s="43"/>
      <c r="BH90" s="43"/>
      <c r="BI90" s="43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5"/>
    </row>
    <row r="91" spans="1:97" ht="15">
      <c r="A91" s="45"/>
      <c r="B91" s="46"/>
      <c r="C91" s="46"/>
      <c r="D91" s="46"/>
      <c r="E91" s="44"/>
      <c r="F91" s="44"/>
      <c r="G91" s="44"/>
      <c r="H91" s="44"/>
      <c r="I91" s="44"/>
      <c r="J91" s="44"/>
      <c r="K91" s="44"/>
      <c r="L91" s="44"/>
      <c r="M91" s="44"/>
      <c r="N91" s="43"/>
      <c r="O91" s="43"/>
      <c r="P91" s="43"/>
      <c r="Q91" s="43"/>
      <c r="R91" s="44"/>
      <c r="S91" s="44"/>
      <c r="T91" s="44"/>
      <c r="U91" s="21" t="s">
        <v>48</v>
      </c>
      <c r="V91" s="22" t="s">
        <v>49</v>
      </c>
      <c r="W91" s="23"/>
      <c r="X91" s="23"/>
      <c r="Y91" s="23"/>
      <c r="Z91" s="24"/>
      <c r="AA91" s="24"/>
      <c r="AB91" s="24"/>
      <c r="AC91" s="43"/>
      <c r="AD91" s="43"/>
      <c r="AE91" s="43"/>
      <c r="AF91" s="21" t="s">
        <v>48</v>
      </c>
      <c r="AG91" s="23"/>
      <c r="AH91" s="23"/>
      <c r="AI91" s="23"/>
      <c r="AJ91" s="34"/>
      <c r="AK91" s="34"/>
      <c r="AL91" s="34"/>
      <c r="AM91" s="43"/>
      <c r="AN91" s="43"/>
      <c r="AO91" s="43"/>
      <c r="AP91" s="21" t="s">
        <v>48</v>
      </c>
      <c r="AQ91" s="25"/>
      <c r="AR91" s="25"/>
      <c r="AS91" s="25"/>
      <c r="AT91" s="34"/>
      <c r="AU91" s="34"/>
      <c r="AV91" s="34"/>
      <c r="AW91" s="21" t="s">
        <v>48</v>
      </c>
      <c r="AX91" s="19">
        <f t="shared" si="0"/>
        <v>0</v>
      </c>
      <c r="AY91" s="19">
        <f t="shared" si="1"/>
        <v>0</v>
      </c>
      <c r="AZ91" s="19">
        <f t="shared" si="2"/>
        <v>0</v>
      </c>
      <c r="BA91" s="34"/>
      <c r="BB91" s="34"/>
      <c r="BC91" s="34"/>
      <c r="BD91" s="42"/>
      <c r="BE91" s="42"/>
      <c r="BF91" s="42"/>
      <c r="BG91" s="43"/>
      <c r="BH91" s="43"/>
      <c r="BI91" s="43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5"/>
    </row>
    <row r="92" spans="1:97" ht="15">
      <c r="A92" s="45"/>
      <c r="B92" s="46"/>
      <c r="C92" s="46"/>
      <c r="D92" s="46"/>
      <c r="E92" s="44"/>
      <c r="F92" s="44"/>
      <c r="G92" s="44"/>
      <c r="H92" s="44"/>
      <c r="I92" s="44"/>
      <c r="J92" s="44"/>
      <c r="K92" s="44"/>
      <c r="L92" s="44"/>
      <c r="M92" s="44"/>
      <c r="N92" s="43"/>
      <c r="O92" s="43"/>
      <c r="P92" s="43"/>
      <c r="Q92" s="43"/>
      <c r="R92" s="44"/>
      <c r="S92" s="44"/>
      <c r="T92" s="44"/>
      <c r="U92" s="26" t="s">
        <v>50</v>
      </c>
      <c r="V92" s="27" t="s">
        <v>49</v>
      </c>
      <c r="W92" s="28"/>
      <c r="X92" s="28"/>
      <c r="Y92" s="28"/>
      <c r="Z92" s="29"/>
      <c r="AA92" s="29"/>
      <c r="AB92" s="29"/>
      <c r="AC92" s="43"/>
      <c r="AD92" s="43"/>
      <c r="AE92" s="43"/>
      <c r="AF92" s="26" t="s">
        <v>50</v>
      </c>
      <c r="AG92" s="28"/>
      <c r="AH92" s="28"/>
      <c r="AI92" s="28"/>
      <c r="AJ92" s="34"/>
      <c r="AK92" s="34"/>
      <c r="AL92" s="34"/>
      <c r="AM92" s="43"/>
      <c r="AN92" s="43"/>
      <c r="AO92" s="43"/>
      <c r="AP92" s="26" t="s">
        <v>50</v>
      </c>
      <c r="AQ92" s="30"/>
      <c r="AR92" s="30"/>
      <c r="AS92" s="30"/>
      <c r="AT92" s="34"/>
      <c r="AU92" s="34"/>
      <c r="AV92" s="34"/>
      <c r="AW92" s="26" t="s">
        <v>50</v>
      </c>
      <c r="AX92" s="24">
        <f t="shared" si="0"/>
        <v>0</v>
      </c>
      <c r="AY92" s="24">
        <f t="shared" si="1"/>
        <v>0</v>
      </c>
      <c r="AZ92" s="24">
        <f t="shared" si="2"/>
        <v>0</v>
      </c>
      <c r="BA92" s="34"/>
      <c r="BB92" s="34"/>
      <c r="BC92" s="34"/>
      <c r="BD92" s="42"/>
      <c r="BE92" s="42"/>
      <c r="BF92" s="42"/>
      <c r="BG92" s="43"/>
      <c r="BH92" s="43"/>
      <c r="BI92" s="43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5"/>
    </row>
    <row r="93" spans="1:97" ht="17.25">
      <c r="A93" s="45">
        <v>16</v>
      </c>
      <c r="B93" s="46"/>
      <c r="C93" s="47"/>
      <c r="D93" s="47"/>
      <c r="E93" s="44"/>
      <c r="F93" s="44"/>
      <c r="G93" s="44"/>
      <c r="H93" s="44"/>
      <c r="I93" s="44"/>
      <c r="J93" s="44"/>
      <c r="K93" s="44"/>
      <c r="L93" s="44"/>
      <c r="M93" s="44"/>
      <c r="N93" s="43"/>
      <c r="O93" s="43"/>
      <c r="P93" s="43"/>
      <c r="Q93" s="43"/>
      <c r="R93" s="44"/>
      <c r="S93" s="44"/>
      <c r="T93" s="44"/>
      <c r="U93" s="17" t="s">
        <v>42</v>
      </c>
      <c r="V93" s="17" t="s">
        <v>51</v>
      </c>
      <c r="W93" s="18"/>
      <c r="X93" s="18"/>
      <c r="Y93" s="18"/>
      <c r="Z93" s="19">
        <f>W93*9.26</f>
        <v>0</v>
      </c>
      <c r="AA93" s="19">
        <f>X93*9.26</f>
        <v>0</v>
      </c>
      <c r="AB93" s="19">
        <f>Y93*9.26</f>
        <v>0</v>
      </c>
      <c r="AC93" s="43"/>
      <c r="AD93" s="43"/>
      <c r="AE93" s="43"/>
      <c r="AF93" s="17" t="s">
        <v>42</v>
      </c>
      <c r="AG93" s="18"/>
      <c r="AH93" s="18"/>
      <c r="AI93" s="18"/>
      <c r="AJ93" s="34">
        <f>AC93+AG93+AG94+AG95+AG96+AG97+AG98</f>
        <v>0</v>
      </c>
      <c r="AK93" s="34">
        <f>AD93+AH93+AH94+AH95+AH96+AH97+AH98</f>
        <v>0</v>
      </c>
      <c r="AL93" s="34">
        <f>AE93+AI93+AI94+AI95+AI96+AI97+AI98</f>
        <v>0</v>
      </c>
      <c r="AM93" s="43"/>
      <c r="AN93" s="43"/>
      <c r="AO93" s="43"/>
      <c r="AP93" s="17" t="s">
        <v>42</v>
      </c>
      <c r="AQ93" s="20"/>
      <c r="AR93" s="20"/>
      <c r="AS93" s="20"/>
      <c r="AT93" s="34">
        <f>R93*0.8</f>
        <v>0</v>
      </c>
      <c r="AU93" s="34">
        <f>S93*0.8</f>
        <v>0</v>
      </c>
      <c r="AV93" s="34">
        <f>T93*0.8</f>
        <v>0</v>
      </c>
      <c r="AW93" s="17" t="s">
        <v>42</v>
      </c>
      <c r="AX93" s="19">
        <f t="shared" si="0"/>
        <v>0</v>
      </c>
      <c r="AY93" s="19">
        <f t="shared" si="1"/>
        <v>0</v>
      </c>
      <c r="AZ93" s="19">
        <f t="shared" si="2"/>
        <v>0</v>
      </c>
      <c r="BA93" s="34">
        <f>AT93+AX94+AX93+AX94+AX95+AX96+AX97+AX98</f>
        <v>0</v>
      </c>
      <c r="BB93" s="34">
        <f>AU93+AY94+AY93+AY94+AY95+AY96+AY97+AY98</f>
        <v>0</v>
      </c>
      <c r="BC93" s="34">
        <f>AV93+AZ94+AZ93+AZ94+AZ95+AZ96+AZ97+AZ98</f>
        <v>0</v>
      </c>
      <c r="BD93" s="42"/>
      <c r="BE93" s="42"/>
      <c r="BF93" s="42"/>
      <c r="BG93" s="43"/>
      <c r="BH93" s="43"/>
      <c r="BI93" s="43"/>
      <c r="BJ93" s="34" t="e">
        <f>R93/N93</f>
        <v>#DIV/0!</v>
      </c>
      <c r="BK93" s="34" t="e">
        <f>S93/N93</f>
        <v>#DIV/0!</v>
      </c>
      <c r="BL93" s="34" t="e">
        <f>T93/N93</f>
        <v>#DIV/0!</v>
      </c>
      <c r="BM93" s="34" t="e">
        <f>R93/G93</f>
        <v>#DIV/0!</v>
      </c>
      <c r="BN93" s="34" t="e">
        <f>S93/H93</f>
        <v>#DIV/0!</v>
      </c>
      <c r="BO93" s="34" t="e">
        <f>T93/I93</f>
        <v>#DIV/0!</v>
      </c>
      <c r="BP93" s="34" t="e">
        <f>(Z93+Z94+Z95+Z96+Z97+Z98)/O93</f>
        <v>#DIV/0!</v>
      </c>
      <c r="BQ93" s="34" t="e">
        <f>(AA93+AA94+AA95+AA96+AA97+AA98)/O93</f>
        <v>#DIV/0!</v>
      </c>
      <c r="BR93" s="34" t="e">
        <f>(AB93+AB94+AB95+AB96+AB97+AB98)/O93</f>
        <v>#DIV/0!</v>
      </c>
      <c r="BS93" s="34" t="e">
        <f>(Z93+Z94+Z95+Z96+Z97+Z98)/G93</f>
        <v>#DIV/0!</v>
      </c>
      <c r="BT93" s="34" t="e">
        <f>(AA93+AA94+AA95+AA96+AA97+AA98)/H93</f>
        <v>#DIV/0!</v>
      </c>
      <c r="BU93" s="34" t="e">
        <f>(AB93+AB94+AB95+AB96+AB97+AB98)/I93</f>
        <v>#DIV/0!</v>
      </c>
      <c r="BV93" s="34" t="e">
        <f>AC93/N93</f>
        <v>#DIV/0!</v>
      </c>
      <c r="BW93" s="34" t="e">
        <f>AD93/N93</f>
        <v>#DIV/0!</v>
      </c>
      <c r="BX93" s="34" t="e">
        <f>AE93/N93</f>
        <v>#DIV/0!</v>
      </c>
      <c r="BY93" s="34" t="e">
        <f>AC93/G93</f>
        <v>#DIV/0!</v>
      </c>
      <c r="BZ93" s="34" t="e">
        <f>AD93/H93</f>
        <v>#DIV/0!</v>
      </c>
      <c r="CA93" s="34" t="e">
        <f>AE93/I93</f>
        <v>#DIV/0!</v>
      </c>
      <c r="CB93" s="34" t="e">
        <f>(AG93+AG94+AG95+AG96+AG97+AG98)/O93</f>
        <v>#DIV/0!</v>
      </c>
      <c r="CC93" s="34" t="e">
        <f>(AH93+AH94+AH95+AH96+AH97+AH98)/O93</f>
        <v>#DIV/0!</v>
      </c>
      <c r="CD93" s="34" t="e">
        <f>(AI93+AI94+AI95+AI96+AI97+AI98)/O93</f>
        <v>#DIV/0!</v>
      </c>
      <c r="CE93" s="34" t="e">
        <f>(AG93+AG94+AG95+AG96+AG97+AG98)/G93</f>
        <v>#DIV/0!</v>
      </c>
      <c r="CF93" s="34" t="e">
        <f>(AH93+AH94+AH95+AH96+AH97+AH98)/H93</f>
        <v>#DIV/0!</v>
      </c>
      <c r="CG93" s="34" t="e">
        <f>(AI93+AI94+AI95+AI96+AI97+AI98)/I93</f>
        <v>#DIV/0!</v>
      </c>
      <c r="CH93" s="34" t="e">
        <f>BD93/N93</f>
        <v>#DIV/0!</v>
      </c>
      <c r="CI93" s="34" t="e">
        <f>BE93/N93</f>
        <v>#DIV/0!</v>
      </c>
      <c r="CJ93" s="34" t="e">
        <f>BF93/N93</f>
        <v>#DIV/0!</v>
      </c>
      <c r="CK93" s="34" t="e">
        <f>BD93/G93</f>
        <v>#DIV/0!</v>
      </c>
      <c r="CL93" s="34" t="e">
        <f>BE93/H93</f>
        <v>#DIV/0!</v>
      </c>
      <c r="CM93" s="34" t="e">
        <f>BF93/I93</f>
        <v>#DIV/0!</v>
      </c>
      <c r="CN93" s="34" t="e">
        <f>BG93/N93</f>
        <v>#DIV/0!</v>
      </c>
      <c r="CO93" s="34" t="e">
        <f>BH93/N93</f>
        <v>#DIV/0!</v>
      </c>
      <c r="CP93" s="34" t="e">
        <f>BI93/N93</f>
        <v>#DIV/0!</v>
      </c>
      <c r="CQ93" s="34" t="e">
        <f>BG93/G93</f>
        <v>#DIV/0!</v>
      </c>
      <c r="CR93" s="34" t="e">
        <f>BH93/H93</f>
        <v>#DIV/0!</v>
      </c>
      <c r="CS93" s="35" t="e">
        <f>BI93/I93</f>
        <v>#DIV/0!</v>
      </c>
    </row>
    <row r="94" spans="1:97" ht="15">
      <c r="A94" s="45"/>
      <c r="B94" s="46"/>
      <c r="C94" s="46"/>
      <c r="D94" s="46"/>
      <c r="E94" s="44"/>
      <c r="F94" s="44"/>
      <c r="G94" s="44"/>
      <c r="H94" s="44"/>
      <c r="I94" s="44"/>
      <c r="J94" s="44"/>
      <c r="K94" s="44"/>
      <c r="L94" s="44"/>
      <c r="M94" s="44"/>
      <c r="N94" s="43"/>
      <c r="O94" s="43"/>
      <c r="P94" s="43"/>
      <c r="Q94" s="43"/>
      <c r="R94" s="44"/>
      <c r="S94" s="44"/>
      <c r="T94" s="44"/>
      <c r="U94" s="21" t="s">
        <v>53</v>
      </c>
      <c r="V94" s="22" t="s">
        <v>44</v>
      </c>
      <c r="W94" s="23"/>
      <c r="X94" s="23"/>
      <c r="Y94" s="23"/>
      <c r="Z94" s="24">
        <f>W95</f>
        <v>0</v>
      </c>
      <c r="AA94" s="24">
        <f>X94</f>
        <v>0</v>
      </c>
      <c r="AB94" s="24">
        <f>Y94</f>
        <v>0</v>
      </c>
      <c r="AC94" s="43"/>
      <c r="AD94" s="43"/>
      <c r="AE94" s="43"/>
      <c r="AF94" s="21" t="s">
        <v>53</v>
      </c>
      <c r="AG94" s="23"/>
      <c r="AH94" s="23"/>
      <c r="AI94" s="23"/>
      <c r="AJ94" s="34"/>
      <c r="AK94" s="34"/>
      <c r="AL94" s="34"/>
      <c r="AM94" s="43"/>
      <c r="AN94" s="43"/>
      <c r="AO94" s="43"/>
      <c r="AP94" s="21" t="s">
        <v>53</v>
      </c>
      <c r="AQ94" s="25"/>
      <c r="AR94" s="25"/>
      <c r="AS94" s="25"/>
      <c r="AT94" s="34"/>
      <c r="AU94" s="34"/>
      <c r="AV94" s="34"/>
      <c r="AW94" s="21" t="s">
        <v>53</v>
      </c>
      <c r="AX94" s="24">
        <f t="shared" si="0"/>
        <v>0</v>
      </c>
      <c r="AY94" s="24">
        <f t="shared" si="1"/>
        <v>0</v>
      </c>
      <c r="AZ94" s="24">
        <f t="shared" si="2"/>
        <v>0</v>
      </c>
      <c r="BA94" s="34"/>
      <c r="BB94" s="34"/>
      <c r="BC94" s="34"/>
      <c r="BD94" s="42"/>
      <c r="BE94" s="42"/>
      <c r="BF94" s="42"/>
      <c r="BG94" s="43"/>
      <c r="BH94" s="43"/>
      <c r="BI94" s="43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5"/>
    </row>
    <row r="95" spans="1:97" ht="15">
      <c r="A95" s="45"/>
      <c r="B95" s="46"/>
      <c r="C95" s="46"/>
      <c r="D95" s="46"/>
      <c r="E95" s="44"/>
      <c r="F95" s="44"/>
      <c r="G95" s="44"/>
      <c r="H95" s="44"/>
      <c r="I95" s="44"/>
      <c r="J95" s="44"/>
      <c r="K95" s="44"/>
      <c r="L95" s="44"/>
      <c r="M95" s="44"/>
      <c r="N95" s="43"/>
      <c r="O95" s="43"/>
      <c r="P95" s="43"/>
      <c r="Q95" s="43"/>
      <c r="R95" s="44"/>
      <c r="S95" s="44"/>
      <c r="T95" s="44"/>
      <c r="U95" s="21" t="s">
        <v>45</v>
      </c>
      <c r="V95" s="22" t="s">
        <v>46</v>
      </c>
      <c r="W95" s="23"/>
      <c r="X95" s="23"/>
      <c r="Y95" s="23"/>
      <c r="Z95" s="24">
        <f>W95*11000</f>
        <v>0</v>
      </c>
      <c r="AA95" s="24">
        <f>X95*11000</f>
        <v>0</v>
      </c>
      <c r="AB95" s="24">
        <f>Y95*11000</f>
        <v>0</v>
      </c>
      <c r="AC95" s="43"/>
      <c r="AD95" s="43"/>
      <c r="AE95" s="43"/>
      <c r="AF95" s="21" t="s">
        <v>45</v>
      </c>
      <c r="AG95" s="23"/>
      <c r="AH95" s="23"/>
      <c r="AI95" s="23"/>
      <c r="AJ95" s="34"/>
      <c r="AK95" s="34"/>
      <c r="AL95" s="34"/>
      <c r="AM95" s="43"/>
      <c r="AN95" s="43"/>
      <c r="AO95" s="43"/>
      <c r="AP95" s="21" t="s">
        <v>45</v>
      </c>
      <c r="AQ95" s="25"/>
      <c r="AR95" s="25"/>
      <c r="AS95" s="25"/>
      <c r="AT95" s="34"/>
      <c r="AU95" s="34"/>
      <c r="AV95" s="34"/>
      <c r="AW95" s="21" t="s">
        <v>45</v>
      </c>
      <c r="AX95" s="19">
        <f t="shared" si="0"/>
        <v>0</v>
      </c>
      <c r="AY95" s="19">
        <f t="shared" si="1"/>
        <v>0</v>
      </c>
      <c r="AZ95" s="19">
        <f t="shared" si="2"/>
        <v>0</v>
      </c>
      <c r="BA95" s="34"/>
      <c r="BB95" s="34"/>
      <c r="BC95" s="34"/>
      <c r="BD95" s="42"/>
      <c r="BE95" s="42"/>
      <c r="BF95" s="42"/>
      <c r="BG95" s="43"/>
      <c r="BH95" s="43"/>
      <c r="BI95" s="43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5"/>
    </row>
    <row r="96" spans="1:97" ht="15">
      <c r="A96" s="45"/>
      <c r="B96" s="46"/>
      <c r="C96" s="46"/>
      <c r="D96" s="46"/>
      <c r="E96" s="44"/>
      <c r="F96" s="44"/>
      <c r="G96" s="44"/>
      <c r="H96" s="44"/>
      <c r="I96" s="44"/>
      <c r="J96" s="44"/>
      <c r="K96" s="44"/>
      <c r="L96" s="44"/>
      <c r="M96" s="44"/>
      <c r="N96" s="43"/>
      <c r="O96" s="43"/>
      <c r="P96" s="43"/>
      <c r="Q96" s="43"/>
      <c r="R96" s="44"/>
      <c r="S96" s="44"/>
      <c r="T96" s="44"/>
      <c r="U96" s="21" t="s">
        <v>47</v>
      </c>
      <c r="V96" s="22" t="s">
        <v>46</v>
      </c>
      <c r="W96" s="23"/>
      <c r="X96" s="23"/>
      <c r="Y96" s="23"/>
      <c r="Z96" s="24">
        <f>W96*3500</f>
        <v>0</v>
      </c>
      <c r="AA96" s="24">
        <f>X96*3500</f>
        <v>0</v>
      </c>
      <c r="AB96" s="24">
        <f>Y96*3500</f>
        <v>0</v>
      </c>
      <c r="AC96" s="43"/>
      <c r="AD96" s="43"/>
      <c r="AE96" s="43"/>
      <c r="AF96" s="21" t="s">
        <v>47</v>
      </c>
      <c r="AG96" s="23"/>
      <c r="AH96" s="23"/>
      <c r="AI96" s="23"/>
      <c r="AJ96" s="34"/>
      <c r="AK96" s="34"/>
      <c r="AL96" s="34"/>
      <c r="AM96" s="43"/>
      <c r="AN96" s="43"/>
      <c r="AO96" s="43"/>
      <c r="AP96" s="21" t="s">
        <v>47</v>
      </c>
      <c r="AQ96" s="25"/>
      <c r="AR96" s="25"/>
      <c r="AS96" s="25"/>
      <c r="AT96" s="34"/>
      <c r="AU96" s="34"/>
      <c r="AV96" s="34"/>
      <c r="AW96" s="21" t="s">
        <v>47</v>
      </c>
      <c r="AX96" s="24">
        <f t="shared" si="0"/>
        <v>0</v>
      </c>
      <c r="AY96" s="24">
        <f t="shared" si="1"/>
        <v>0</v>
      </c>
      <c r="AZ96" s="24">
        <f t="shared" si="2"/>
        <v>0</v>
      </c>
      <c r="BA96" s="34"/>
      <c r="BB96" s="34"/>
      <c r="BC96" s="34"/>
      <c r="BD96" s="42"/>
      <c r="BE96" s="42"/>
      <c r="BF96" s="42"/>
      <c r="BG96" s="43"/>
      <c r="BH96" s="43"/>
      <c r="BI96" s="43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5"/>
    </row>
    <row r="97" spans="1:97" ht="15">
      <c r="A97" s="45"/>
      <c r="B97" s="46"/>
      <c r="C97" s="46"/>
      <c r="D97" s="46"/>
      <c r="E97" s="44"/>
      <c r="F97" s="44"/>
      <c r="G97" s="44"/>
      <c r="H97" s="44"/>
      <c r="I97" s="44"/>
      <c r="J97" s="44"/>
      <c r="K97" s="44"/>
      <c r="L97" s="44"/>
      <c r="M97" s="44"/>
      <c r="N97" s="43"/>
      <c r="O97" s="43"/>
      <c r="P97" s="43"/>
      <c r="Q97" s="43"/>
      <c r="R97" s="44"/>
      <c r="S97" s="44"/>
      <c r="T97" s="44"/>
      <c r="U97" s="21" t="s">
        <v>48</v>
      </c>
      <c r="V97" s="22" t="s">
        <v>49</v>
      </c>
      <c r="W97" s="23"/>
      <c r="X97" s="23"/>
      <c r="Y97" s="23"/>
      <c r="Z97" s="24"/>
      <c r="AA97" s="24"/>
      <c r="AB97" s="24"/>
      <c r="AC97" s="43"/>
      <c r="AD97" s="43"/>
      <c r="AE97" s="43"/>
      <c r="AF97" s="21" t="s">
        <v>48</v>
      </c>
      <c r="AG97" s="23"/>
      <c r="AH97" s="23"/>
      <c r="AI97" s="23"/>
      <c r="AJ97" s="34"/>
      <c r="AK97" s="34"/>
      <c r="AL97" s="34"/>
      <c r="AM97" s="43"/>
      <c r="AN97" s="43"/>
      <c r="AO97" s="43"/>
      <c r="AP97" s="21" t="s">
        <v>48</v>
      </c>
      <c r="AQ97" s="25"/>
      <c r="AR97" s="25"/>
      <c r="AS97" s="25"/>
      <c r="AT97" s="34"/>
      <c r="AU97" s="34"/>
      <c r="AV97" s="34"/>
      <c r="AW97" s="21" t="s">
        <v>48</v>
      </c>
      <c r="AX97" s="19">
        <f t="shared" si="0"/>
        <v>0</v>
      </c>
      <c r="AY97" s="19">
        <f t="shared" si="1"/>
        <v>0</v>
      </c>
      <c r="AZ97" s="19">
        <f t="shared" si="2"/>
        <v>0</v>
      </c>
      <c r="BA97" s="34"/>
      <c r="BB97" s="34"/>
      <c r="BC97" s="34"/>
      <c r="BD97" s="42"/>
      <c r="BE97" s="42"/>
      <c r="BF97" s="42"/>
      <c r="BG97" s="43"/>
      <c r="BH97" s="43"/>
      <c r="BI97" s="43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5"/>
    </row>
    <row r="98" spans="1:97" ht="15">
      <c r="A98" s="45"/>
      <c r="B98" s="46"/>
      <c r="C98" s="46"/>
      <c r="D98" s="46"/>
      <c r="E98" s="44"/>
      <c r="F98" s="44"/>
      <c r="G98" s="44"/>
      <c r="H98" s="44"/>
      <c r="I98" s="44"/>
      <c r="J98" s="44"/>
      <c r="K98" s="44"/>
      <c r="L98" s="44"/>
      <c r="M98" s="44"/>
      <c r="N98" s="43"/>
      <c r="O98" s="43"/>
      <c r="P98" s="43"/>
      <c r="Q98" s="43"/>
      <c r="R98" s="44"/>
      <c r="S98" s="44"/>
      <c r="T98" s="44"/>
      <c r="U98" s="26" t="s">
        <v>50</v>
      </c>
      <c r="V98" s="27" t="s">
        <v>49</v>
      </c>
      <c r="W98" s="28"/>
      <c r="X98" s="28"/>
      <c r="Y98" s="28"/>
      <c r="Z98" s="29"/>
      <c r="AA98" s="29"/>
      <c r="AB98" s="29"/>
      <c r="AC98" s="43"/>
      <c r="AD98" s="43"/>
      <c r="AE98" s="43"/>
      <c r="AF98" s="26" t="s">
        <v>50</v>
      </c>
      <c r="AG98" s="28"/>
      <c r="AH98" s="28"/>
      <c r="AI98" s="28"/>
      <c r="AJ98" s="34"/>
      <c r="AK98" s="34"/>
      <c r="AL98" s="34"/>
      <c r="AM98" s="43"/>
      <c r="AN98" s="43"/>
      <c r="AO98" s="43"/>
      <c r="AP98" s="26" t="s">
        <v>50</v>
      </c>
      <c r="AQ98" s="30"/>
      <c r="AR98" s="30"/>
      <c r="AS98" s="30"/>
      <c r="AT98" s="34"/>
      <c r="AU98" s="34"/>
      <c r="AV98" s="34"/>
      <c r="AW98" s="26" t="s">
        <v>50</v>
      </c>
      <c r="AX98" s="24">
        <f t="shared" si="0"/>
        <v>0</v>
      </c>
      <c r="AY98" s="24">
        <f t="shared" si="1"/>
        <v>0</v>
      </c>
      <c r="AZ98" s="24">
        <f t="shared" si="2"/>
        <v>0</v>
      </c>
      <c r="BA98" s="34"/>
      <c r="BB98" s="34"/>
      <c r="BC98" s="34"/>
      <c r="BD98" s="42"/>
      <c r="BE98" s="42"/>
      <c r="BF98" s="42"/>
      <c r="BG98" s="43"/>
      <c r="BH98" s="43"/>
      <c r="BI98" s="43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5"/>
    </row>
    <row r="99" spans="1:97" ht="18" customHeight="1">
      <c r="A99" s="39">
        <v>17</v>
      </c>
      <c r="B99" s="40" t="s">
        <v>54</v>
      </c>
      <c r="C99" s="41" t="s">
        <v>40</v>
      </c>
      <c r="D99" s="41" t="s">
        <v>41</v>
      </c>
      <c r="E99" s="38">
        <v>1955</v>
      </c>
      <c r="F99" s="38" t="s">
        <v>52</v>
      </c>
      <c r="G99" s="38">
        <v>110</v>
      </c>
      <c r="H99" s="38">
        <v>110</v>
      </c>
      <c r="I99" s="38">
        <v>120</v>
      </c>
      <c r="J99" s="38">
        <v>180</v>
      </c>
      <c r="K99" s="38">
        <v>10</v>
      </c>
      <c r="L99" s="38">
        <v>10</v>
      </c>
      <c r="M99" s="38">
        <v>10</v>
      </c>
      <c r="N99" s="37">
        <v>2500</v>
      </c>
      <c r="O99" s="37">
        <v>2350</v>
      </c>
      <c r="P99" s="37">
        <v>31250</v>
      </c>
      <c r="Q99" s="37">
        <v>29375</v>
      </c>
      <c r="R99" s="38">
        <v>122500</v>
      </c>
      <c r="S99" s="38">
        <v>123600</v>
      </c>
      <c r="T99" s="38">
        <v>123800</v>
      </c>
      <c r="U99" s="4" t="s">
        <v>42</v>
      </c>
      <c r="V99" s="4" t="s">
        <v>43</v>
      </c>
      <c r="W99" s="6">
        <v>1100</v>
      </c>
      <c r="X99" s="6">
        <v>1200</v>
      </c>
      <c r="Y99" s="6">
        <v>1300</v>
      </c>
      <c r="Z99" s="19">
        <f>W99*9.26</f>
        <v>10186</v>
      </c>
      <c r="AA99" s="19">
        <f>X99*9.26</f>
        <v>11112</v>
      </c>
      <c r="AB99" s="19">
        <f>Y99*9.26</f>
        <v>12038</v>
      </c>
      <c r="AC99" s="37">
        <v>673750</v>
      </c>
      <c r="AD99" s="37">
        <v>692160</v>
      </c>
      <c r="AE99" s="37">
        <v>705660</v>
      </c>
      <c r="AF99" s="4" t="s">
        <v>42</v>
      </c>
      <c r="AG99" s="6">
        <f>W99*43</f>
        <v>47300</v>
      </c>
      <c r="AH99" s="6">
        <f>X99*45</f>
        <v>54000</v>
      </c>
      <c r="AI99" s="6">
        <f>Y99*47</f>
        <v>61100</v>
      </c>
      <c r="AJ99" s="34">
        <f>AC99+AG99+AG100+AG101+AG102+AG103+AG104</f>
        <v>793050</v>
      </c>
      <c r="AK99" s="34">
        <f>AD99+AH99+AH100+AH101+AH102+AH103+AH104</f>
        <v>841160</v>
      </c>
      <c r="AL99" s="34">
        <f>AE99+AI99+AI100+AI101+AI102+AI103+AI104</f>
        <v>880760</v>
      </c>
      <c r="AM99" s="37">
        <v>5.5</v>
      </c>
      <c r="AN99" s="37">
        <v>5.6</v>
      </c>
      <c r="AO99" s="37">
        <v>5.7</v>
      </c>
      <c r="AP99" s="4" t="s">
        <v>42</v>
      </c>
      <c r="AQ99" s="5">
        <v>43</v>
      </c>
      <c r="AR99" s="5">
        <v>45</v>
      </c>
      <c r="AS99" s="5">
        <v>47</v>
      </c>
      <c r="AT99" s="34">
        <f>R99*0.8</f>
        <v>98000</v>
      </c>
      <c r="AU99" s="34">
        <f>S99*0.8</f>
        <v>98880</v>
      </c>
      <c r="AV99" s="34">
        <f>T99*0.8</f>
        <v>99040</v>
      </c>
      <c r="AW99" s="4" t="s">
        <v>42</v>
      </c>
      <c r="AX99" s="19">
        <f>Z99*0.2</f>
        <v>2037.2</v>
      </c>
      <c r="AY99" s="19">
        <f>AA99*0.2</f>
        <v>2222.4</v>
      </c>
      <c r="AZ99" s="19">
        <f>AB99*0.2</f>
        <v>2407.6</v>
      </c>
      <c r="BA99" s="34">
        <f>AT99+AX100+AX99+AX100+AX101+AX102+AX103+AX104</f>
        <v>109637.2</v>
      </c>
      <c r="BB99" s="34">
        <f>AU99+AY100+AY99+AY100+AY101+AY102+AY103+AY104</f>
        <v>181362.4</v>
      </c>
      <c r="BC99" s="34">
        <f>AV99+AZ100+AZ99+AZ100+AZ101+AZ102+AZ103+AZ104</f>
        <v>231157.6</v>
      </c>
      <c r="BD99" s="36">
        <v>2650</v>
      </c>
      <c r="BE99" s="36">
        <v>2660</v>
      </c>
      <c r="BF99" s="36">
        <v>2670</v>
      </c>
      <c r="BG99" s="37">
        <f>BD99*40</f>
        <v>106000</v>
      </c>
      <c r="BH99" s="37">
        <f>BE99*45</f>
        <v>119700</v>
      </c>
      <c r="BI99" s="37">
        <f>BF99*50</f>
        <v>133500</v>
      </c>
      <c r="BJ99" s="34">
        <f>R99/N99</f>
        <v>49</v>
      </c>
      <c r="BK99" s="34">
        <f>S99/N99</f>
        <v>49.44</v>
      </c>
      <c r="BL99" s="34">
        <f>T99/N99</f>
        <v>49.52</v>
      </c>
      <c r="BM99" s="34">
        <f>R99/G99</f>
        <v>1113.6363636363637</v>
      </c>
      <c r="BN99" s="34">
        <f>S99/H99</f>
        <v>1123.6363636363637</v>
      </c>
      <c r="BO99" s="34">
        <f>T99/I99</f>
        <v>1031.6666666666667</v>
      </c>
      <c r="BP99" s="34">
        <f>(Z99+Z100+Z101+Z102+Z103+Z104)/O99</f>
        <v>9.440851063829788</v>
      </c>
      <c r="BQ99" s="34">
        <f>(AA99+AA100+AA101+AA102+AA103+AA104)/O99</f>
        <v>116.21787234042553</v>
      </c>
      <c r="BR99" s="34">
        <f>(AB99+AB100+AB101+AB102+AB103+AB104)/O99</f>
        <v>200.65446808510637</v>
      </c>
      <c r="BS99" s="34">
        <f>(Z99+Z100+Z101+Z102+Z103+Z104)/G99</f>
        <v>201.6909090909091</v>
      </c>
      <c r="BT99" s="34">
        <f>(AA99+AA100+AA101+AA102+AA103+AA104)/H99</f>
        <v>2482.836363636364</v>
      </c>
      <c r="BU99" s="34">
        <f>(AB99+AB100+AB101+AB102+AB103+AB104)/I99</f>
        <v>3929.483333333333</v>
      </c>
      <c r="BV99" s="34">
        <f>AC99/N99</f>
        <v>269.5</v>
      </c>
      <c r="BW99" s="34">
        <f>AD99/N99</f>
        <v>276.864</v>
      </c>
      <c r="BX99" s="34">
        <f>AE99/N99</f>
        <v>282.264</v>
      </c>
      <c r="BY99" s="34">
        <f>AC99/G99</f>
        <v>6125</v>
      </c>
      <c r="BZ99" s="34">
        <f>AD99/H99</f>
        <v>6292.363636363636</v>
      </c>
      <c r="CA99" s="34">
        <f>AE99/I99</f>
        <v>5880.5</v>
      </c>
      <c r="CB99" s="34">
        <f>(AG99+AG100+AG101+AG102+AG103+AG104)/O99</f>
        <v>50.765957446808514</v>
      </c>
      <c r="CC99" s="34">
        <f>(AH99+AH100+AH101+AH102+AH103+AH104)/O99</f>
        <v>63.40425531914894</v>
      </c>
      <c r="CD99" s="34">
        <f>(AI99+AI100+AI101+AI102+AI103+AI104)/O99</f>
        <v>74.51063829787235</v>
      </c>
      <c r="CE99" s="34">
        <f>(AG99+AG100+AG101+AG102+AG103+AG104)/G99</f>
        <v>1084.5454545454545</v>
      </c>
      <c r="CF99" s="34">
        <f>(AH99+AH100+AH101+AH102+AH103+AH104)/H99</f>
        <v>1354.5454545454545</v>
      </c>
      <c r="CG99" s="34">
        <f>(AI99+AI100+AI101+AI102+AI103+AI104)/I99</f>
        <v>1459.1666666666667</v>
      </c>
      <c r="CH99" s="34">
        <f>BD99/N99</f>
        <v>1.06</v>
      </c>
      <c r="CI99" s="34">
        <f>BE99/N99</f>
        <v>1.064</v>
      </c>
      <c r="CJ99" s="34">
        <f>BF99/N99</f>
        <v>1.068</v>
      </c>
      <c r="CK99" s="34">
        <f>BD99/G99</f>
        <v>24.09090909090909</v>
      </c>
      <c r="CL99" s="34">
        <f>BE99/H99</f>
        <v>24.181818181818183</v>
      </c>
      <c r="CM99" s="34">
        <f>BF99/I99</f>
        <v>22.25</v>
      </c>
      <c r="CN99" s="34">
        <f>BG99/N99</f>
        <v>42.4</v>
      </c>
      <c r="CO99" s="34">
        <f>BH99/N99</f>
        <v>47.88</v>
      </c>
      <c r="CP99" s="34">
        <f>BI99/N99</f>
        <v>53.4</v>
      </c>
      <c r="CQ99" s="34">
        <f>BG99/G99</f>
        <v>963.6363636363636</v>
      </c>
      <c r="CR99" s="34">
        <f>BH99/H99</f>
        <v>1088.1818181818182</v>
      </c>
      <c r="CS99" s="35">
        <f>BI99/I99</f>
        <v>1112.5</v>
      </c>
    </row>
    <row r="100" spans="1:97" ht="15">
      <c r="A100" s="39"/>
      <c r="B100" s="40"/>
      <c r="C100" s="40"/>
      <c r="D100" s="40"/>
      <c r="E100" s="38"/>
      <c r="F100" s="38"/>
      <c r="G100" s="38"/>
      <c r="H100" s="38"/>
      <c r="I100" s="38"/>
      <c r="J100" s="38"/>
      <c r="K100" s="38"/>
      <c r="L100" s="38"/>
      <c r="M100" s="38"/>
      <c r="N100" s="37"/>
      <c r="O100" s="37"/>
      <c r="P100" s="37"/>
      <c r="Q100" s="37"/>
      <c r="R100" s="38"/>
      <c r="S100" s="38"/>
      <c r="T100" s="38"/>
      <c r="U100" s="7" t="s">
        <v>53</v>
      </c>
      <c r="V100" s="8" t="s">
        <v>44</v>
      </c>
      <c r="W100" s="9">
        <v>12000</v>
      </c>
      <c r="X100" s="9">
        <v>13000</v>
      </c>
      <c r="Y100" s="9">
        <v>14000</v>
      </c>
      <c r="Z100" s="24">
        <f>W100</f>
        <v>12000</v>
      </c>
      <c r="AA100" s="24">
        <f>X100</f>
        <v>13000</v>
      </c>
      <c r="AB100" s="24">
        <f>Y100</f>
        <v>14000</v>
      </c>
      <c r="AC100" s="37"/>
      <c r="AD100" s="37"/>
      <c r="AE100" s="37"/>
      <c r="AF100" s="7" t="s">
        <v>53</v>
      </c>
      <c r="AG100" s="9">
        <f>W100*6</f>
        <v>72000</v>
      </c>
      <c r="AH100" s="9">
        <f>X100*7</f>
        <v>91000</v>
      </c>
      <c r="AI100" s="9">
        <f>Y100*8</f>
        <v>112000</v>
      </c>
      <c r="AJ100" s="34"/>
      <c r="AK100" s="34"/>
      <c r="AL100" s="34"/>
      <c r="AM100" s="37"/>
      <c r="AN100" s="37"/>
      <c r="AO100" s="37"/>
      <c r="AP100" s="7" t="s">
        <v>53</v>
      </c>
      <c r="AQ100" s="31">
        <v>6</v>
      </c>
      <c r="AR100" s="31">
        <v>7</v>
      </c>
      <c r="AS100" s="31">
        <v>8</v>
      </c>
      <c r="AT100" s="34"/>
      <c r="AU100" s="34"/>
      <c r="AV100" s="34"/>
      <c r="AW100" s="7" t="s">
        <v>53</v>
      </c>
      <c r="AX100" s="24">
        <f>Z100*0.4</f>
        <v>4800</v>
      </c>
      <c r="AY100" s="24">
        <f>AA100*0.4</f>
        <v>5200</v>
      </c>
      <c r="AZ100" s="24">
        <f>AB100*0.04</f>
        <v>560</v>
      </c>
      <c r="BA100" s="34"/>
      <c r="BB100" s="34"/>
      <c r="BC100" s="34"/>
      <c r="BD100" s="36"/>
      <c r="BE100" s="36"/>
      <c r="BF100" s="36"/>
      <c r="BG100" s="37"/>
      <c r="BH100" s="37"/>
      <c r="BI100" s="37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5"/>
    </row>
    <row r="101" spans="1:97" ht="15">
      <c r="A101" s="39"/>
      <c r="B101" s="40"/>
      <c r="C101" s="40"/>
      <c r="D101" s="40"/>
      <c r="E101" s="38"/>
      <c r="F101" s="38"/>
      <c r="G101" s="38"/>
      <c r="H101" s="38"/>
      <c r="I101" s="38"/>
      <c r="J101" s="38"/>
      <c r="K101" s="38"/>
      <c r="L101" s="38"/>
      <c r="M101" s="38"/>
      <c r="N101" s="37"/>
      <c r="O101" s="37"/>
      <c r="P101" s="37"/>
      <c r="Q101" s="37"/>
      <c r="R101" s="38"/>
      <c r="S101" s="38"/>
      <c r="T101" s="38"/>
      <c r="U101" s="7" t="s">
        <v>45</v>
      </c>
      <c r="V101" s="8" t="s">
        <v>46</v>
      </c>
      <c r="W101" s="9"/>
      <c r="X101" s="9">
        <v>22</v>
      </c>
      <c r="Y101" s="9">
        <v>23</v>
      </c>
      <c r="Z101" s="24">
        <f>W101*11000</f>
        <v>0</v>
      </c>
      <c r="AA101" s="24">
        <f>X101*11000</f>
        <v>242000</v>
      </c>
      <c r="AB101" s="24">
        <f>Y101*11000</f>
        <v>253000</v>
      </c>
      <c r="AC101" s="37"/>
      <c r="AD101" s="37"/>
      <c r="AE101" s="37"/>
      <c r="AF101" s="7" t="s">
        <v>45</v>
      </c>
      <c r="AG101" s="9"/>
      <c r="AH101" s="9">
        <v>2000</v>
      </c>
      <c r="AI101" s="9">
        <v>1000</v>
      </c>
      <c r="AJ101" s="34"/>
      <c r="AK101" s="34"/>
      <c r="AL101" s="34"/>
      <c r="AM101" s="37"/>
      <c r="AN101" s="37"/>
      <c r="AO101" s="37"/>
      <c r="AP101" s="7" t="s">
        <v>45</v>
      </c>
      <c r="AQ101" s="31"/>
      <c r="AR101" s="31">
        <v>5</v>
      </c>
      <c r="AS101" s="31">
        <v>6</v>
      </c>
      <c r="AT101" s="34"/>
      <c r="AU101" s="34"/>
      <c r="AV101" s="34"/>
      <c r="AW101" s="7" t="s">
        <v>45</v>
      </c>
      <c r="AX101" s="19">
        <f>Z101*0.28</f>
        <v>0</v>
      </c>
      <c r="AY101" s="19">
        <f>AA101*0.28</f>
        <v>67760</v>
      </c>
      <c r="AZ101" s="19">
        <f>AB101*0.28</f>
        <v>70840</v>
      </c>
      <c r="BA101" s="34"/>
      <c r="BB101" s="34"/>
      <c r="BC101" s="34"/>
      <c r="BD101" s="36"/>
      <c r="BE101" s="36"/>
      <c r="BF101" s="36"/>
      <c r="BG101" s="37"/>
      <c r="BH101" s="37"/>
      <c r="BI101" s="37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5"/>
    </row>
    <row r="102" spans="1:97" ht="15">
      <c r="A102" s="39"/>
      <c r="B102" s="40"/>
      <c r="C102" s="40"/>
      <c r="D102" s="40"/>
      <c r="E102" s="38"/>
      <c r="F102" s="38"/>
      <c r="G102" s="38"/>
      <c r="H102" s="38"/>
      <c r="I102" s="38"/>
      <c r="J102" s="38"/>
      <c r="K102" s="38"/>
      <c r="L102" s="38"/>
      <c r="M102" s="38"/>
      <c r="N102" s="37"/>
      <c r="O102" s="37"/>
      <c r="P102" s="37"/>
      <c r="Q102" s="37"/>
      <c r="R102" s="38"/>
      <c r="S102" s="38"/>
      <c r="T102" s="38"/>
      <c r="U102" s="7" t="s">
        <v>47</v>
      </c>
      <c r="V102" s="8" t="s">
        <v>46</v>
      </c>
      <c r="W102" s="9"/>
      <c r="X102" s="9">
        <v>2</v>
      </c>
      <c r="Y102" s="9">
        <v>55</v>
      </c>
      <c r="Z102" s="24">
        <f>W102*3500</f>
        <v>0</v>
      </c>
      <c r="AA102" s="24">
        <f>X102*3500</f>
        <v>7000</v>
      </c>
      <c r="AB102" s="24">
        <f>Y102*3500</f>
        <v>192500</v>
      </c>
      <c r="AC102" s="37"/>
      <c r="AD102" s="37"/>
      <c r="AE102" s="37"/>
      <c r="AF102" s="7" t="s">
        <v>47</v>
      </c>
      <c r="AG102" s="9"/>
      <c r="AH102" s="9">
        <v>2000</v>
      </c>
      <c r="AI102" s="9">
        <v>1000</v>
      </c>
      <c r="AJ102" s="34"/>
      <c r="AK102" s="34"/>
      <c r="AL102" s="34"/>
      <c r="AM102" s="37"/>
      <c r="AN102" s="37"/>
      <c r="AO102" s="37"/>
      <c r="AP102" s="7" t="s">
        <v>47</v>
      </c>
      <c r="AQ102" s="31"/>
      <c r="AR102" s="31">
        <v>7</v>
      </c>
      <c r="AS102" s="31">
        <v>8</v>
      </c>
      <c r="AT102" s="34"/>
      <c r="AU102" s="34"/>
      <c r="AV102" s="34"/>
      <c r="AW102" s="7" t="s">
        <v>47</v>
      </c>
      <c r="AX102" s="24">
        <f>Z102*0.3</f>
        <v>0</v>
      </c>
      <c r="AY102" s="24">
        <f>AA102*0.3</f>
        <v>2100.0000000000005</v>
      </c>
      <c r="AZ102" s="24">
        <f>AB102*0.3</f>
        <v>57750.00000000001</v>
      </c>
      <c r="BA102" s="34"/>
      <c r="BB102" s="34"/>
      <c r="BC102" s="34"/>
      <c r="BD102" s="36"/>
      <c r="BE102" s="36"/>
      <c r="BF102" s="36"/>
      <c r="BG102" s="37"/>
      <c r="BH102" s="37"/>
      <c r="BI102" s="37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5"/>
    </row>
    <row r="103" spans="1:97" ht="15">
      <c r="A103" s="39"/>
      <c r="B103" s="40"/>
      <c r="C103" s="40"/>
      <c r="D103" s="40"/>
      <c r="E103" s="38"/>
      <c r="F103" s="38"/>
      <c r="G103" s="38"/>
      <c r="H103" s="38"/>
      <c r="I103" s="38"/>
      <c r="J103" s="38"/>
      <c r="K103" s="38"/>
      <c r="L103" s="38"/>
      <c r="M103" s="38"/>
      <c r="N103" s="37"/>
      <c r="O103" s="37"/>
      <c r="P103" s="37"/>
      <c r="Q103" s="37"/>
      <c r="R103" s="38"/>
      <c r="S103" s="38"/>
      <c r="T103" s="38"/>
      <c r="U103" s="7" t="s">
        <v>48</v>
      </c>
      <c r="V103" s="8" t="s">
        <v>49</v>
      </c>
      <c r="W103" s="9"/>
      <c r="X103" s="9"/>
      <c r="Y103" s="9"/>
      <c r="Z103" s="24"/>
      <c r="AA103" s="24"/>
      <c r="AB103" s="24"/>
      <c r="AC103" s="37"/>
      <c r="AD103" s="37"/>
      <c r="AE103" s="37"/>
      <c r="AF103" s="7" t="s">
        <v>48</v>
      </c>
      <c r="AG103" s="9"/>
      <c r="AH103" s="9"/>
      <c r="AI103" s="9"/>
      <c r="AJ103" s="34"/>
      <c r="AK103" s="34"/>
      <c r="AL103" s="34"/>
      <c r="AM103" s="37"/>
      <c r="AN103" s="37"/>
      <c r="AO103" s="37"/>
      <c r="AP103" s="7" t="s">
        <v>48</v>
      </c>
      <c r="AQ103" s="31"/>
      <c r="AR103" s="31"/>
      <c r="AS103" s="31"/>
      <c r="AT103" s="34"/>
      <c r="AU103" s="34"/>
      <c r="AV103" s="34"/>
      <c r="AW103" s="7" t="s">
        <v>48</v>
      </c>
      <c r="AX103" s="19">
        <f>Z103*0.4</f>
        <v>0</v>
      </c>
      <c r="AY103" s="19">
        <f>AA103*0.4</f>
        <v>0</v>
      </c>
      <c r="AZ103" s="19">
        <f>AB103*0.04</f>
        <v>0</v>
      </c>
      <c r="BA103" s="34"/>
      <c r="BB103" s="34"/>
      <c r="BC103" s="34"/>
      <c r="BD103" s="36"/>
      <c r="BE103" s="36"/>
      <c r="BF103" s="36"/>
      <c r="BG103" s="37"/>
      <c r="BH103" s="37"/>
      <c r="BI103" s="37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5"/>
    </row>
    <row r="104" spans="1:97" ht="15">
      <c r="A104" s="39"/>
      <c r="B104" s="40"/>
      <c r="C104" s="40"/>
      <c r="D104" s="40"/>
      <c r="E104" s="38"/>
      <c r="F104" s="38"/>
      <c r="G104" s="38"/>
      <c r="H104" s="38"/>
      <c r="I104" s="38"/>
      <c r="J104" s="38"/>
      <c r="K104" s="38"/>
      <c r="L104" s="38"/>
      <c r="M104" s="38"/>
      <c r="N104" s="37"/>
      <c r="O104" s="37"/>
      <c r="P104" s="37"/>
      <c r="Q104" s="37"/>
      <c r="R104" s="38"/>
      <c r="S104" s="38"/>
      <c r="T104" s="38"/>
      <c r="U104" s="10" t="s">
        <v>50</v>
      </c>
      <c r="V104" s="11" t="s">
        <v>49</v>
      </c>
      <c r="W104" s="32"/>
      <c r="X104" s="32"/>
      <c r="Y104" s="32"/>
      <c r="Z104" s="29"/>
      <c r="AA104" s="29"/>
      <c r="AB104" s="29"/>
      <c r="AC104" s="37"/>
      <c r="AD104" s="37"/>
      <c r="AE104" s="37"/>
      <c r="AF104" s="10" t="s">
        <v>50</v>
      </c>
      <c r="AG104" s="32"/>
      <c r="AH104" s="32"/>
      <c r="AI104" s="32"/>
      <c r="AJ104" s="34"/>
      <c r="AK104" s="34"/>
      <c r="AL104" s="34"/>
      <c r="AM104" s="37"/>
      <c r="AN104" s="37"/>
      <c r="AO104" s="37"/>
      <c r="AP104" s="10" t="s">
        <v>50</v>
      </c>
      <c r="AQ104" s="33"/>
      <c r="AR104" s="33"/>
      <c r="AS104" s="33"/>
      <c r="AT104" s="34"/>
      <c r="AU104" s="34"/>
      <c r="AV104" s="34"/>
      <c r="AW104" s="10" t="s">
        <v>50</v>
      </c>
      <c r="AX104" s="24">
        <f>Z104*0.4</f>
        <v>0</v>
      </c>
      <c r="AY104" s="24">
        <f>AA104*0.4</f>
        <v>0</v>
      </c>
      <c r="AZ104" s="24">
        <f>AB104*0.04</f>
        <v>0</v>
      </c>
      <c r="BA104" s="34"/>
      <c r="BB104" s="34"/>
      <c r="BC104" s="34"/>
      <c r="BD104" s="36"/>
      <c r="BE104" s="36"/>
      <c r="BF104" s="36"/>
      <c r="BG104" s="37"/>
      <c r="BH104" s="37"/>
      <c r="BI104" s="37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5"/>
    </row>
    <row r="114" spans="2:4" ht="30">
      <c r="B114" s="54" t="s">
        <v>55</v>
      </c>
      <c r="C114" s="55">
        <v>1</v>
      </c>
      <c r="D114" s="56" t="s">
        <v>56</v>
      </c>
    </row>
    <row r="115" spans="2:4" ht="30">
      <c r="B115" s="57"/>
      <c r="C115" s="55">
        <v>2</v>
      </c>
      <c r="D115" s="56" t="s">
        <v>57</v>
      </c>
    </row>
    <row r="116" spans="2:4" ht="15">
      <c r="B116" s="57"/>
      <c r="C116" s="55">
        <v>3</v>
      </c>
      <c r="D116" s="56" t="s">
        <v>58</v>
      </c>
    </row>
    <row r="117" spans="2:4" ht="30">
      <c r="B117" s="57"/>
      <c r="C117" s="55">
        <v>4</v>
      </c>
      <c r="D117" s="56" t="s">
        <v>59</v>
      </c>
    </row>
    <row r="118" spans="2:4" ht="15">
      <c r="B118" s="58"/>
      <c r="C118" s="55">
        <v>5</v>
      </c>
      <c r="D118" s="56" t="s">
        <v>67</v>
      </c>
    </row>
    <row r="119" spans="2:4" ht="15">
      <c r="B119" s="59" t="s">
        <v>60</v>
      </c>
      <c r="C119" s="55">
        <v>1</v>
      </c>
      <c r="D119" s="56" t="s">
        <v>61</v>
      </c>
    </row>
    <row r="120" spans="2:4" ht="15">
      <c r="B120" s="57"/>
      <c r="C120" s="55">
        <v>2</v>
      </c>
      <c r="D120" s="56" t="s">
        <v>62</v>
      </c>
    </row>
    <row r="121" spans="2:4" ht="15">
      <c r="B121" s="57"/>
      <c r="C121" s="55">
        <v>3</v>
      </c>
      <c r="D121" s="56" t="s">
        <v>63</v>
      </c>
    </row>
    <row r="122" spans="2:4" ht="15">
      <c r="B122" s="57"/>
      <c r="C122" s="55">
        <v>4</v>
      </c>
      <c r="D122" s="56" t="s">
        <v>64</v>
      </c>
    </row>
    <row r="123" spans="2:4" ht="15">
      <c r="B123" s="57"/>
      <c r="C123" s="55">
        <v>5</v>
      </c>
      <c r="D123" s="56" t="s">
        <v>65</v>
      </c>
    </row>
    <row r="124" spans="2:4" ht="15">
      <c r="B124" s="57"/>
      <c r="C124" s="55">
        <v>6</v>
      </c>
      <c r="D124" s="56" t="s">
        <v>66</v>
      </c>
    </row>
    <row r="125" spans="2:4" ht="15">
      <c r="B125" s="57"/>
      <c r="C125" s="55">
        <v>7</v>
      </c>
      <c r="D125" s="56" t="s">
        <v>68</v>
      </c>
    </row>
    <row r="126" spans="2:4" ht="45">
      <c r="B126" s="57"/>
      <c r="C126" s="55">
        <v>8</v>
      </c>
      <c r="D126" s="56" t="s">
        <v>69</v>
      </c>
    </row>
    <row r="127" spans="2:4" ht="15">
      <c r="B127" s="58"/>
      <c r="C127" s="55">
        <v>9</v>
      </c>
      <c r="D127" s="56" t="s">
        <v>67</v>
      </c>
    </row>
  </sheetData>
  <sheetProtection password="CC1B" sheet="1"/>
  <mergeCells count="1354">
    <mergeCell ref="B119:B127"/>
    <mergeCell ref="B114:B118"/>
    <mergeCell ref="A1:A2"/>
    <mergeCell ref="B1:B2"/>
    <mergeCell ref="C1:C2"/>
    <mergeCell ref="D1:D2"/>
    <mergeCell ref="E1:E2"/>
    <mergeCell ref="F1:F2"/>
    <mergeCell ref="G1:I1"/>
    <mergeCell ref="J1:J2"/>
    <mergeCell ref="K1:M1"/>
    <mergeCell ref="N1:N2"/>
    <mergeCell ref="O1:O2"/>
    <mergeCell ref="P1:P2"/>
    <mergeCell ref="Q1:Q2"/>
    <mergeCell ref="R1:T1"/>
    <mergeCell ref="U1:U2"/>
    <mergeCell ref="V1:V2"/>
    <mergeCell ref="W1:Y1"/>
    <mergeCell ref="Z1:AB1"/>
    <mergeCell ref="AC1:AE1"/>
    <mergeCell ref="AF1:AF2"/>
    <mergeCell ref="AG1:AI1"/>
    <mergeCell ref="AJ1:AL1"/>
    <mergeCell ref="AM1:AO1"/>
    <mergeCell ref="AP1:AP2"/>
    <mergeCell ref="AQ1:AS1"/>
    <mergeCell ref="AT1:AV1"/>
    <mergeCell ref="AW1:AW2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  <mergeCell ref="CQ1:CS1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AC3:AC8"/>
    <mergeCell ref="AD3:AD8"/>
    <mergeCell ref="AE3:AE8"/>
    <mergeCell ref="AJ3:AJ8"/>
    <mergeCell ref="AK3:AK8"/>
    <mergeCell ref="AL3:AL8"/>
    <mergeCell ref="AM3:AM8"/>
    <mergeCell ref="AN3:AN8"/>
    <mergeCell ref="AO3:AO8"/>
    <mergeCell ref="AT3:AT8"/>
    <mergeCell ref="AU3:AU8"/>
    <mergeCell ref="AV3:AV8"/>
    <mergeCell ref="BA3:BA8"/>
    <mergeCell ref="BB3:BB8"/>
    <mergeCell ref="BC3:BC8"/>
    <mergeCell ref="BD3:BD8"/>
    <mergeCell ref="BE3:BE8"/>
    <mergeCell ref="BF3:BF8"/>
    <mergeCell ref="BG3:BG8"/>
    <mergeCell ref="BH3:BH8"/>
    <mergeCell ref="BI3:BI8"/>
    <mergeCell ref="BJ3:BJ8"/>
    <mergeCell ref="BK3:BK8"/>
    <mergeCell ref="BL3:BL8"/>
    <mergeCell ref="BM3:BM8"/>
    <mergeCell ref="BN3:BN8"/>
    <mergeCell ref="BO3:BO8"/>
    <mergeCell ref="BP3:BP8"/>
    <mergeCell ref="BQ3:BQ8"/>
    <mergeCell ref="BR3:BR8"/>
    <mergeCell ref="BS3:BS8"/>
    <mergeCell ref="BT3:BT8"/>
    <mergeCell ref="BU3:BU8"/>
    <mergeCell ref="BV3:BV8"/>
    <mergeCell ref="BW3:BW8"/>
    <mergeCell ref="BX3:BX8"/>
    <mergeCell ref="BY3:BY8"/>
    <mergeCell ref="BZ3:BZ8"/>
    <mergeCell ref="CA3:CA8"/>
    <mergeCell ref="CB3:CB8"/>
    <mergeCell ref="CC3:CC8"/>
    <mergeCell ref="CD3:CD8"/>
    <mergeCell ref="CE3:CE8"/>
    <mergeCell ref="CF3:CF8"/>
    <mergeCell ref="CG3:CG8"/>
    <mergeCell ref="CH3:CH8"/>
    <mergeCell ref="CI3:CI8"/>
    <mergeCell ref="CJ3:CJ8"/>
    <mergeCell ref="CK3:CK8"/>
    <mergeCell ref="CL3:CL8"/>
    <mergeCell ref="CM3:CM8"/>
    <mergeCell ref="CN3:CN8"/>
    <mergeCell ref="CO3:CO8"/>
    <mergeCell ref="CP3:CP8"/>
    <mergeCell ref="CQ3:CQ8"/>
    <mergeCell ref="CR3:CR8"/>
    <mergeCell ref="CS3:CS8"/>
    <mergeCell ref="A9:A14"/>
    <mergeCell ref="B9:B14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M9:M14"/>
    <mergeCell ref="N9:N14"/>
    <mergeCell ref="O9:O14"/>
    <mergeCell ref="P9:P14"/>
    <mergeCell ref="Q9:Q14"/>
    <mergeCell ref="R9:R14"/>
    <mergeCell ref="S9:S14"/>
    <mergeCell ref="T9:T14"/>
    <mergeCell ref="AC9:AC14"/>
    <mergeCell ref="AD9:AD14"/>
    <mergeCell ref="AE9:AE14"/>
    <mergeCell ref="AJ9:AJ14"/>
    <mergeCell ref="AK9:AK14"/>
    <mergeCell ref="AL9:AL14"/>
    <mergeCell ref="AM9:AM14"/>
    <mergeCell ref="AN9:AN14"/>
    <mergeCell ref="AO9:AO14"/>
    <mergeCell ref="AT9:AT14"/>
    <mergeCell ref="AU9:AU14"/>
    <mergeCell ref="AV9:AV14"/>
    <mergeCell ref="BA9:BA14"/>
    <mergeCell ref="BB9:BB14"/>
    <mergeCell ref="BC9:BC14"/>
    <mergeCell ref="BD9:BD14"/>
    <mergeCell ref="BE9:BE14"/>
    <mergeCell ref="BF9:BF14"/>
    <mergeCell ref="BG9:BG14"/>
    <mergeCell ref="BH9:BH14"/>
    <mergeCell ref="BI9:BI14"/>
    <mergeCell ref="BJ9:BJ14"/>
    <mergeCell ref="BK9:BK14"/>
    <mergeCell ref="BL9:BL14"/>
    <mergeCell ref="BM9:BM14"/>
    <mergeCell ref="BN9:BN14"/>
    <mergeCell ref="BO9:BO14"/>
    <mergeCell ref="BP9:BP14"/>
    <mergeCell ref="BQ9:BQ14"/>
    <mergeCell ref="BR9:BR14"/>
    <mergeCell ref="BS9:BS14"/>
    <mergeCell ref="BT9:BT14"/>
    <mergeCell ref="BU9:BU14"/>
    <mergeCell ref="BV9:BV14"/>
    <mergeCell ref="BW9:BW14"/>
    <mergeCell ref="BX9:BX14"/>
    <mergeCell ref="BY9:BY14"/>
    <mergeCell ref="BZ9:BZ14"/>
    <mergeCell ref="CA9:CA14"/>
    <mergeCell ref="CB9:CB14"/>
    <mergeCell ref="CC9:CC14"/>
    <mergeCell ref="CD9:CD14"/>
    <mergeCell ref="CE9:CE14"/>
    <mergeCell ref="CF9:CF14"/>
    <mergeCell ref="CG9:CG14"/>
    <mergeCell ref="CH9:CH14"/>
    <mergeCell ref="CI9:CI14"/>
    <mergeCell ref="CJ9:CJ14"/>
    <mergeCell ref="CK9:CK14"/>
    <mergeCell ref="CL9:CL14"/>
    <mergeCell ref="CM9:CM14"/>
    <mergeCell ref="CN9:CN14"/>
    <mergeCell ref="CO9:CO14"/>
    <mergeCell ref="CP9:CP14"/>
    <mergeCell ref="CQ9:CQ14"/>
    <mergeCell ref="CR9:CR14"/>
    <mergeCell ref="CS9:CS14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M15:M20"/>
    <mergeCell ref="N15:N20"/>
    <mergeCell ref="O15:O20"/>
    <mergeCell ref="P15:P20"/>
    <mergeCell ref="Q15:Q20"/>
    <mergeCell ref="R15:R20"/>
    <mergeCell ref="S15:S20"/>
    <mergeCell ref="T15:T20"/>
    <mergeCell ref="AC15:AC20"/>
    <mergeCell ref="AD15:AD20"/>
    <mergeCell ref="AE15:AE20"/>
    <mergeCell ref="AJ15:AJ20"/>
    <mergeCell ref="AK15:AK20"/>
    <mergeCell ref="AL15:AL20"/>
    <mergeCell ref="AM15:AM20"/>
    <mergeCell ref="AN15:AN20"/>
    <mergeCell ref="AO15:AO20"/>
    <mergeCell ref="AT15:AT20"/>
    <mergeCell ref="AU15:AU20"/>
    <mergeCell ref="AV15:AV20"/>
    <mergeCell ref="BA15:BA20"/>
    <mergeCell ref="BB15:BB20"/>
    <mergeCell ref="BC15:BC20"/>
    <mergeCell ref="BD15:BD20"/>
    <mergeCell ref="BE15:BE20"/>
    <mergeCell ref="BF15:BF20"/>
    <mergeCell ref="BG15:BG20"/>
    <mergeCell ref="BH15:BH20"/>
    <mergeCell ref="BI15:BI20"/>
    <mergeCell ref="BJ15:BJ20"/>
    <mergeCell ref="BK15:BK20"/>
    <mergeCell ref="BL15:BL20"/>
    <mergeCell ref="BM15:BM20"/>
    <mergeCell ref="BN15:BN20"/>
    <mergeCell ref="BO15:BO20"/>
    <mergeCell ref="BP15:BP20"/>
    <mergeCell ref="BQ15:BQ20"/>
    <mergeCell ref="BR15:BR20"/>
    <mergeCell ref="BS15:BS20"/>
    <mergeCell ref="BT15:BT20"/>
    <mergeCell ref="BU15:BU20"/>
    <mergeCell ref="BV15:BV20"/>
    <mergeCell ref="BW15:BW20"/>
    <mergeCell ref="BX15:BX20"/>
    <mergeCell ref="BY15:BY20"/>
    <mergeCell ref="BZ15:BZ20"/>
    <mergeCell ref="CA15:CA20"/>
    <mergeCell ref="CB15:CB20"/>
    <mergeCell ref="CC15:CC20"/>
    <mergeCell ref="CD15:CD20"/>
    <mergeCell ref="CE15:CE20"/>
    <mergeCell ref="CF15:CF20"/>
    <mergeCell ref="CG15:CG20"/>
    <mergeCell ref="CH15:CH20"/>
    <mergeCell ref="CI15:CI20"/>
    <mergeCell ref="CJ15:CJ20"/>
    <mergeCell ref="CK15:CK20"/>
    <mergeCell ref="CL15:CL20"/>
    <mergeCell ref="CM15:CM20"/>
    <mergeCell ref="CN15:CN20"/>
    <mergeCell ref="CO15:CO20"/>
    <mergeCell ref="CP15:CP20"/>
    <mergeCell ref="CQ15:CQ20"/>
    <mergeCell ref="CR15:CR20"/>
    <mergeCell ref="CS15:CS20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AC21:AC26"/>
    <mergeCell ref="AD21:AD26"/>
    <mergeCell ref="AE21:AE26"/>
    <mergeCell ref="AJ21:AJ26"/>
    <mergeCell ref="AK21:AK26"/>
    <mergeCell ref="AL21:AL26"/>
    <mergeCell ref="AM21:AM26"/>
    <mergeCell ref="AN21:AN26"/>
    <mergeCell ref="AO21:AO26"/>
    <mergeCell ref="AT21:AT26"/>
    <mergeCell ref="AU21:AU26"/>
    <mergeCell ref="AV21:AV26"/>
    <mergeCell ref="BA21:BA26"/>
    <mergeCell ref="BB21:BB26"/>
    <mergeCell ref="BC21:BC26"/>
    <mergeCell ref="BD21:BD26"/>
    <mergeCell ref="BE21:BE26"/>
    <mergeCell ref="BF21:BF26"/>
    <mergeCell ref="BG21:BG26"/>
    <mergeCell ref="BH21:BH26"/>
    <mergeCell ref="BI21:BI26"/>
    <mergeCell ref="BJ21:BJ26"/>
    <mergeCell ref="BK21:BK26"/>
    <mergeCell ref="BL21:BL26"/>
    <mergeCell ref="BM21:BM26"/>
    <mergeCell ref="BN21:BN26"/>
    <mergeCell ref="BO21:BO26"/>
    <mergeCell ref="BP21:BP26"/>
    <mergeCell ref="BQ21:BQ26"/>
    <mergeCell ref="BR21:BR26"/>
    <mergeCell ref="BS21:BS26"/>
    <mergeCell ref="BT21:BT26"/>
    <mergeCell ref="BU21:BU26"/>
    <mergeCell ref="BV21:BV26"/>
    <mergeCell ref="BW21:BW26"/>
    <mergeCell ref="BX21:BX26"/>
    <mergeCell ref="BY21:BY26"/>
    <mergeCell ref="BZ21:BZ26"/>
    <mergeCell ref="CA21:CA26"/>
    <mergeCell ref="CB21:CB26"/>
    <mergeCell ref="CC21:CC26"/>
    <mergeCell ref="CD21:CD26"/>
    <mergeCell ref="CE21:CE26"/>
    <mergeCell ref="CF21:CF26"/>
    <mergeCell ref="CG21:CG26"/>
    <mergeCell ref="CH21:CH26"/>
    <mergeCell ref="CI21:CI26"/>
    <mergeCell ref="CJ21:CJ26"/>
    <mergeCell ref="CK21:CK26"/>
    <mergeCell ref="CL21:CL26"/>
    <mergeCell ref="CM21:CM26"/>
    <mergeCell ref="CN21:CN26"/>
    <mergeCell ref="CO21:CO26"/>
    <mergeCell ref="CP21:CP26"/>
    <mergeCell ref="CQ21:CQ26"/>
    <mergeCell ref="CR21:CR26"/>
    <mergeCell ref="CS21:CS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J27:J32"/>
    <mergeCell ref="K27:K32"/>
    <mergeCell ref="L27:L32"/>
    <mergeCell ref="M27:M32"/>
    <mergeCell ref="N27:N32"/>
    <mergeCell ref="O27:O32"/>
    <mergeCell ref="P27:P32"/>
    <mergeCell ref="Q27:Q32"/>
    <mergeCell ref="R27:R32"/>
    <mergeCell ref="S27:S32"/>
    <mergeCell ref="T27:T32"/>
    <mergeCell ref="AC27:AC32"/>
    <mergeCell ref="AD27:AD32"/>
    <mergeCell ref="AE27:AE32"/>
    <mergeCell ref="AJ27:AJ32"/>
    <mergeCell ref="AK27:AK32"/>
    <mergeCell ref="AL27:AL32"/>
    <mergeCell ref="AM27:AM32"/>
    <mergeCell ref="AN27:AN32"/>
    <mergeCell ref="AO27:AO32"/>
    <mergeCell ref="AT27:AT32"/>
    <mergeCell ref="AU27:AU32"/>
    <mergeCell ref="AV27:AV32"/>
    <mergeCell ref="BA27:BA32"/>
    <mergeCell ref="BB27:BB32"/>
    <mergeCell ref="BC27:BC32"/>
    <mergeCell ref="BD27:BD32"/>
    <mergeCell ref="BE27:BE32"/>
    <mergeCell ref="BF27:BF32"/>
    <mergeCell ref="BG27:BG32"/>
    <mergeCell ref="BH27:BH32"/>
    <mergeCell ref="BI27:BI32"/>
    <mergeCell ref="BJ27:BJ32"/>
    <mergeCell ref="BK27:BK32"/>
    <mergeCell ref="BL27:BL32"/>
    <mergeCell ref="BM27:BM32"/>
    <mergeCell ref="BN27:BN32"/>
    <mergeCell ref="BO27:BO32"/>
    <mergeCell ref="BP27:BP32"/>
    <mergeCell ref="BQ27:BQ32"/>
    <mergeCell ref="BR27:BR32"/>
    <mergeCell ref="BS27:BS32"/>
    <mergeCell ref="BT27:BT32"/>
    <mergeCell ref="BU27:BU32"/>
    <mergeCell ref="BV27:BV32"/>
    <mergeCell ref="BW27:BW32"/>
    <mergeCell ref="BX27:BX32"/>
    <mergeCell ref="BY27:BY32"/>
    <mergeCell ref="BZ27:BZ32"/>
    <mergeCell ref="CA27:CA32"/>
    <mergeCell ref="CB27:CB32"/>
    <mergeCell ref="CC27:CC32"/>
    <mergeCell ref="CD27:CD32"/>
    <mergeCell ref="CE27:CE32"/>
    <mergeCell ref="CF27:CF32"/>
    <mergeCell ref="CG27:CG32"/>
    <mergeCell ref="CH27:CH32"/>
    <mergeCell ref="CI27:CI32"/>
    <mergeCell ref="CJ27:CJ32"/>
    <mergeCell ref="CK27:CK32"/>
    <mergeCell ref="CL27:CL32"/>
    <mergeCell ref="CM27:CM32"/>
    <mergeCell ref="CN27:CN32"/>
    <mergeCell ref="CO27:CO32"/>
    <mergeCell ref="CP27:CP32"/>
    <mergeCell ref="CQ27:CQ32"/>
    <mergeCell ref="CR27:CR32"/>
    <mergeCell ref="CS27:CS32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AC33:AC38"/>
    <mergeCell ref="AD33:AD38"/>
    <mergeCell ref="AE33:AE38"/>
    <mergeCell ref="AJ33:AJ38"/>
    <mergeCell ref="AK33:AK38"/>
    <mergeCell ref="AL33:AL38"/>
    <mergeCell ref="AM33:AM38"/>
    <mergeCell ref="AN33:AN38"/>
    <mergeCell ref="AO33:AO38"/>
    <mergeCell ref="AT33:AT38"/>
    <mergeCell ref="AU33:AU38"/>
    <mergeCell ref="AV33:AV38"/>
    <mergeCell ref="BA33:BA38"/>
    <mergeCell ref="BB33:BB38"/>
    <mergeCell ref="BC33:BC38"/>
    <mergeCell ref="BD33:BD38"/>
    <mergeCell ref="BE33:BE38"/>
    <mergeCell ref="BF33:BF38"/>
    <mergeCell ref="BG33:BG38"/>
    <mergeCell ref="BH33:BH38"/>
    <mergeCell ref="BI33:BI38"/>
    <mergeCell ref="BJ33:BJ38"/>
    <mergeCell ref="BK33:BK38"/>
    <mergeCell ref="BL33:BL38"/>
    <mergeCell ref="BM33:BM38"/>
    <mergeCell ref="BN33:BN38"/>
    <mergeCell ref="BO33:BO38"/>
    <mergeCell ref="BP33:BP38"/>
    <mergeCell ref="BQ33:BQ38"/>
    <mergeCell ref="BR33:BR38"/>
    <mergeCell ref="BS33:BS38"/>
    <mergeCell ref="BT33:BT38"/>
    <mergeCell ref="BU33:BU38"/>
    <mergeCell ref="BV33:BV38"/>
    <mergeCell ref="BW33:BW38"/>
    <mergeCell ref="BX33:BX38"/>
    <mergeCell ref="BY33:BY38"/>
    <mergeCell ref="BZ33:BZ38"/>
    <mergeCell ref="CA33:CA38"/>
    <mergeCell ref="CB33:CB38"/>
    <mergeCell ref="CC33:CC38"/>
    <mergeCell ref="CD33:CD38"/>
    <mergeCell ref="CE33:CE38"/>
    <mergeCell ref="CF33:CF38"/>
    <mergeCell ref="CG33:CG38"/>
    <mergeCell ref="CH33:CH38"/>
    <mergeCell ref="CI33:CI38"/>
    <mergeCell ref="CJ33:CJ38"/>
    <mergeCell ref="CK33:CK38"/>
    <mergeCell ref="CL33:CL38"/>
    <mergeCell ref="CM33:CM38"/>
    <mergeCell ref="CN33:CN38"/>
    <mergeCell ref="CO33:CO38"/>
    <mergeCell ref="CP33:CP38"/>
    <mergeCell ref="CQ33:CQ38"/>
    <mergeCell ref="CR33:CR38"/>
    <mergeCell ref="CS33:CS38"/>
    <mergeCell ref="A39:A44"/>
    <mergeCell ref="B39:B44"/>
    <mergeCell ref="C39:C44"/>
    <mergeCell ref="D39:D44"/>
    <mergeCell ref="E39:E44"/>
    <mergeCell ref="F39:F44"/>
    <mergeCell ref="G39:G44"/>
    <mergeCell ref="H39:H44"/>
    <mergeCell ref="I39:I44"/>
    <mergeCell ref="J39:J44"/>
    <mergeCell ref="K39:K44"/>
    <mergeCell ref="L39:L44"/>
    <mergeCell ref="M39:M44"/>
    <mergeCell ref="N39:N44"/>
    <mergeCell ref="O39:O44"/>
    <mergeCell ref="P39:P44"/>
    <mergeCell ref="Q39:Q44"/>
    <mergeCell ref="R39:R44"/>
    <mergeCell ref="S39:S44"/>
    <mergeCell ref="T39:T44"/>
    <mergeCell ref="AC39:AC44"/>
    <mergeCell ref="AD39:AD44"/>
    <mergeCell ref="AE39:AE44"/>
    <mergeCell ref="AJ39:AJ44"/>
    <mergeCell ref="AK39:AK44"/>
    <mergeCell ref="AL39:AL44"/>
    <mergeCell ref="AM39:AM44"/>
    <mergeCell ref="AN39:AN44"/>
    <mergeCell ref="AO39:AO44"/>
    <mergeCell ref="AT39:AT44"/>
    <mergeCell ref="AU39:AU44"/>
    <mergeCell ref="AV39:AV44"/>
    <mergeCell ref="BA39:BA44"/>
    <mergeCell ref="BB39:BB44"/>
    <mergeCell ref="BC39:BC44"/>
    <mergeCell ref="BD39:BD44"/>
    <mergeCell ref="BE39:BE44"/>
    <mergeCell ref="BF39:BF44"/>
    <mergeCell ref="BG39:BG44"/>
    <mergeCell ref="BH39:BH44"/>
    <mergeCell ref="BI39:BI44"/>
    <mergeCell ref="BJ39:BJ44"/>
    <mergeCell ref="BK39:BK44"/>
    <mergeCell ref="BL39:BL44"/>
    <mergeCell ref="BM39:BM44"/>
    <mergeCell ref="BN39:BN44"/>
    <mergeCell ref="BO39:BO44"/>
    <mergeCell ref="BP39:BP44"/>
    <mergeCell ref="BQ39:BQ44"/>
    <mergeCell ref="BR39:BR44"/>
    <mergeCell ref="BS39:BS44"/>
    <mergeCell ref="BT39:BT44"/>
    <mergeCell ref="BU39:BU44"/>
    <mergeCell ref="BV39:BV44"/>
    <mergeCell ref="BW39:BW44"/>
    <mergeCell ref="BX39:BX44"/>
    <mergeCell ref="BY39:BY44"/>
    <mergeCell ref="BZ39:BZ44"/>
    <mergeCell ref="CA39:CA44"/>
    <mergeCell ref="CB39:CB44"/>
    <mergeCell ref="CC39:CC44"/>
    <mergeCell ref="CD39:CD44"/>
    <mergeCell ref="CE39:CE44"/>
    <mergeCell ref="CF39:CF44"/>
    <mergeCell ref="CG39:CG44"/>
    <mergeCell ref="CH39:CH44"/>
    <mergeCell ref="CI39:CI44"/>
    <mergeCell ref="CJ39:CJ44"/>
    <mergeCell ref="CK39:CK44"/>
    <mergeCell ref="CL39:CL44"/>
    <mergeCell ref="CM39:CM44"/>
    <mergeCell ref="CN39:CN44"/>
    <mergeCell ref="CO39:CO44"/>
    <mergeCell ref="CP39:CP44"/>
    <mergeCell ref="CQ39:CQ44"/>
    <mergeCell ref="CR39:CR44"/>
    <mergeCell ref="CS39:CS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AC45:AC50"/>
    <mergeCell ref="AD45:AD50"/>
    <mergeCell ref="AE45:AE50"/>
    <mergeCell ref="AJ45:AJ50"/>
    <mergeCell ref="AK45:AK50"/>
    <mergeCell ref="AL45:AL50"/>
    <mergeCell ref="AM45:AM50"/>
    <mergeCell ref="AN45:AN50"/>
    <mergeCell ref="AO45:AO50"/>
    <mergeCell ref="AT45:AT50"/>
    <mergeCell ref="AU45:AU50"/>
    <mergeCell ref="AV45:AV50"/>
    <mergeCell ref="BA45:BA50"/>
    <mergeCell ref="BB45:BB50"/>
    <mergeCell ref="BC45:BC50"/>
    <mergeCell ref="BD45:BD50"/>
    <mergeCell ref="BE45:BE50"/>
    <mergeCell ref="BF45:BF50"/>
    <mergeCell ref="BG45:BG50"/>
    <mergeCell ref="BH45:BH50"/>
    <mergeCell ref="BI45:BI50"/>
    <mergeCell ref="BJ45:BJ50"/>
    <mergeCell ref="BK45:BK50"/>
    <mergeCell ref="BL45:BL50"/>
    <mergeCell ref="BM45:BM50"/>
    <mergeCell ref="BN45:BN50"/>
    <mergeCell ref="BO45:BO50"/>
    <mergeCell ref="BP45:BP50"/>
    <mergeCell ref="BQ45:BQ50"/>
    <mergeCell ref="BR45:BR50"/>
    <mergeCell ref="BS45:BS50"/>
    <mergeCell ref="BT45:BT50"/>
    <mergeCell ref="BU45:BU50"/>
    <mergeCell ref="BV45:BV50"/>
    <mergeCell ref="BW45:BW50"/>
    <mergeCell ref="BX45:BX50"/>
    <mergeCell ref="BY45:BY50"/>
    <mergeCell ref="BZ45:BZ50"/>
    <mergeCell ref="CA45:CA50"/>
    <mergeCell ref="CB45:CB50"/>
    <mergeCell ref="CC45:CC50"/>
    <mergeCell ref="CD45:CD50"/>
    <mergeCell ref="CE45:CE50"/>
    <mergeCell ref="CF45:CF50"/>
    <mergeCell ref="CG45:CG50"/>
    <mergeCell ref="CH45:CH50"/>
    <mergeCell ref="CI45:CI50"/>
    <mergeCell ref="CJ45:CJ50"/>
    <mergeCell ref="CK45:CK50"/>
    <mergeCell ref="CL45:CL50"/>
    <mergeCell ref="CM45:CM50"/>
    <mergeCell ref="CN45:CN50"/>
    <mergeCell ref="CO45:CO50"/>
    <mergeCell ref="CP45:CP50"/>
    <mergeCell ref="CQ45:CQ50"/>
    <mergeCell ref="CR45:CR50"/>
    <mergeCell ref="CS45:CS50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AC51:AC56"/>
    <mergeCell ref="AD51:AD56"/>
    <mergeCell ref="AE51:AE56"/>
    <mergeCell ref="AJ51:AJ56"/>
    <mergeCell ref="AK51:AK56"/>
    <mergeCell ref="AL51:AL56"/>
    <mergeCell ref="AM51:AM56"/>
    <mergeCell ref="AN51:AN56"/>
    <mergeCell ref="AO51:AO56"/>
    <mergeCell ref="AT51:AT56"/>
    <mergeCell ref="AU51:AU56"/>
    <mergeCell ref="AV51:AV56"/>
    <mergeCell ref="BA51:BA56"/>
    <mergeCell ref="BB51:BB56"/>
    <mergeCell ref="BC51:BC56"/>
    <mergeCell ref="BD51:BD56"/>
    <mergeCell ref="BE51:BE56"/>
    <mergeCell ref="BF51:BF56"/>
    <mergeCell ref="BG51:BG56"/>
    <mergeCell ref="BH51:BH56"/>
    <mergeCell ref="BI51:BI56"/>
    <mergeCell ref="BJ51:BJ56"/>
    <mergeCell ref="BK51:BK56"/>
    <mergeCell ref="BL51:BL56"/>
    <mergeCell ref="BM51:BM56"/>
    <mergeCell ref="BN51:BN56"/>
    <mergeCell ref="BO51:BO56"/>
    <mergeCell ref="BP51:BP56"/>
    <mergeCell ref="BQ51:BQ56"/>
    <mergeCell ref="BR51:BR56"/>
    <mergeCell ref="BS51:BS56"/>
    <mergeCell ref="BT51:BT56"/>
    <mergeCell ref="BU51:BU56"/>
    <mergeCell ref="BV51:BV56"/>
    <mergeCell ref="BW51:BW56"/>
    <mergeCell ref="BX51:BX56"/>
    <mergeCell ref="BY51:BY56"/>
    <mergeCell ref="BZ51:BZ56"/>
    <mergeCell ref="CA51:CA56"/>
    <mergeCell ref="CB51:CB56"/>
    <mergeCell ref="CC51:CC56"/>
    <mergeCell ref="CD51:CD56"/>
    <mergeCell ref="CE51:CE56"/>
    <mergeCell ref="CF51:CF56"/>
    <mergeCell ref="CG51:CG56"/>
    <mergeCell ref="CH51:CH56"/>
    <mergeCell ref="CI51:CI56"/>
    <mergeCell ref="CJ51:CJ56"/>
    <mergeCell ref="CK51:CK56"/>
    <mergeCell ref="CL51:CL56"/>
    <mergeCell ref="CM51:CM56"/>
    <mergeCell ref="CN51:CN56"/>
    <mergeCell ref="CO51:CO56"/>
    <mergeCell ref="CP51:CP56"/>
    <mergeCell ref="CQ51:CQ56"/>
    <mergeCell ref="CR51:CR56"/>
    <mergeCell ref="CS51:CS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AC57:AC62"/>
    <mergeCell ref="AD57:AD62"/>
    <mergeCell ref="AE57:AE62"/>
    <mergeCell ref="AJ57:AJ62"/>
    <mergeCell ref="AK57:AK62"/>
    <mergeCell ref="AL57:AL62"/>
    <mergeCell ref="AM57:AM62"/>
    <mergeCell ref="AN57:AN62"/>
    <mergeCell ref="AO57:AO62"/>
    <mergeCell ref="AT57:AT62"/>
    <mergeCell ref="AU57:AU62"/>
    <mergeCell ref="AV57:AV62"/>
    <mergeCell ref="BA57:BA62"/>
    <mergeCell ref="BB57:BB62"/>
    <mergeCell ref="BC57:BC62"/>
    <mergeCell ref="BD57:BD62"/>
    <mergeCell ref="BE57:BE62"/>
    <mergeCell ref="BF57:BF62"/>
    <mergeCell ref="BG57:BG62"/>
    <mergeCell ref="BH57:BH62"/>
    <mergeCell ref="BI57:BI62"/>
    <mergeCell ref="BJ57:BJ62"/>
    <mergeCell ref="BK57:BK62"/>
    <mergeCell ref="BL57:BL62"/>
    <mergeCell ref="BM57:BM62"/>
    <mergeCell ref="BN57:BN62"/>
    <mergeCell ref="BO57:BO62"/>
    <mergeCell ref="BP57:BP62"/>
    <mergeCell ref="BQ57:BQ62"/>
    <mergeCell ref="BR57:BR62"/>
    <mergeCell ref="BS57:BS62"/>
    <mergeCell ref="BT57:BT62"/>
    <mergeCell ref="BU57:BU62"/>
    <mergeCell ref="BV57:BV62"/>
    <mergeCell ref="BW57:BW62"/>
    <mergeCell ref="BX57:BX62"/>
    <mergeCell ref="BY57:BY62"/>
    <mergeCell ref="BZ57:BZ62"/>
    <mergeCell ref="CA57:CA62"/>
    <mergeCell ref="CB57:CB62"/>
    <mergeCell ref="CC57:CC62"/>
    <mergeCell ref="CD57:CD62"/>
    <mergeCell ref="CE57:CE62"/>
    <mergeCell ref="CF57:CF62"/>
    <mergeCell ref="CG57:CG62"/>
    <mergeCell ref="CH57:CH62"/>
    <mergeCell ref="CI57:CI62"/>
    <mergeCell ref="CJ57:CJ62"/>
    <mergeCell ref="CK57:CK62"/>
    <mergeCell ref="CL57:CL62"/>
    <mergeCell ref="CM57:CM62"/>
    <mergeCell ref="CN57:CN62"/>
    <mergeCell ref="CO57:CO62"/>
    <mergeCell ref="CP57:CP62"/>
    <mergeCell ref="CQ57:CQ62"/>
    <mergeCell ref="CR57:CR62"/>
    <mergeCell ref="CS57:CS62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K63:K68"/>
    <mergeCell ref="L63:L68"/>
    <mergeCell ref="M63:M68"/>
    <mergeCell ref="N63:N68"/>
    <mergeCell ref="O63:O68"/>
    <mergeCell ref="P63:P68"/>
    <mergeCell ref="Q63:Q68"/>
    <mergeCell ref="R63:R68"/>
    <mergeCell ref="S63:S68"/>
    <mergeCell ref="T63:T68"/>
    <mergeCell ref="AC63:AC68"/>
    <mergeCell ref="AD63:AD68"/>
    <mergeCell ref="AE63:AE68"/>
    <mergeCell ref="AJ63:AJ68"/>
    <mergeCell ref="AK63:AK68"/>
    <mergeCell ref="AL63:AL68"/>
    <mergeCell ref="AM63:AM68"/>
    <mergeCell ref="AN63:AN68"/>
    <mergeCell ref="AO63:AO68"/>
    <mergeCell ref="AT63:AT68"/>
    <mergeCell ref="AU63:AU68"/>
    <mergeCell ref="AV63:AV68"/>
    <mergeCell ref="BA63:BA68"/>
    <mergeCell ref="BB63:BB68"/>
    <mergeCell ref="BC63:BC68"/>
    <mergeCell ref="BD63:BD68"/>
    <mergeCell ref="BE63:BE68"/>
    <mergeCell ref="BF63:BF68"/>
    <mergeCell ref="BG63:BG68"/>
    <mergeCell ref="BH63:BH68"/>
    <mergeCell ref="BI63:BI68"/>
    <mergeCell ref="BJ63:BJ68"/>
    <mergeCell ref="BK63:BK68"/>
    <mergeCell ref="BL63:BL68"/>
    <mergeCell ref="BM63:BM68"/>
    <mergeCell ref="BN63:BN68"/>
    <mergeCell ref="BO63:BO68"/>
    <mergeCell ref="BP63:BP68"/>
    <mergeCell ref="BQ63:BQ68"/>
    <mergeCell ref="BR63:BR68"/>
    <mergeCell ref="BS63:BS68"/>
    <mergeCell ref="BT63:BT68"/>
    <mergeCell ref="BU63:BU68"/>
    <mergeCell ref="BV63:BV68"/>
    <mergeCell ref="BW63:BW68"/>
    <mergeCell ref="BX63:BX68"/>
    <mergeCell ref="BY63:BY68"/>
    <mergeCell ref="BZ63:BZ68"/>
    <mergeCell ref="CA63:CA68"/>
    <mergeCell ref="CB63:CB68"/>
    <mergeCell ref="CC63:CC68"/>
    <mergeCell ref="CD63:CD68"/>
    <mergeCell ref="CE63:CE68"/>
    <mergeCell ref="CF63:CF68"/>
    <mergeCell ref="CG63:CG68"/>
    <mergeCell ref="CH63:CH68"/>
    <mergeCell ref="CI63:CI68"/>
    <mergeCell ref="CJ63:CJ68"/>
    <mergeCell ref="CK63:CK68"/>
    <mergeCell ref="CL63:CL68"/>
    <mergeCell ref="CM63:CM68"/>
    <mergeCell ref="CN63:CN68"/>
    <mergeCell ref="CO63:CO68"/>
    <mergeCell ref="CP63:CP68"/>
    <mergeCell ref="CQ63:CQ68"/>
    <mergeCell ref="CR63:CR68"/>
    <mergeCell ref="CS63:CS68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R69:R74"/>
    <mergeCell ref="S69:S74"/>
    <mergeCell ref="T69:T74"/>
    <mergeCell ref="AC69:AC74"/>
    <mergeCell ref="AD69:AD74"/>
    <mergeCell ref="AE69:AE74"/>
    <mergeCell ref="AJ69:AJ74"/>
    <mergeCell ref="AK69:AK74"/>
    <mergeCell ref="AL69:AL74"/>
    <mergeCell ref="AM69:AM74"/>
    <mergeCell ref="AN69:AN74"/>
    <mergeCell ref="AO69:AO74"/>
    <mergeCell ref="AT69:AT74"/>
    <mergeCell ref="AU69:AU74"/>
    <mergeCell ref="AV69:AV74"/>
    <mergeCell ref="BA69:BA74"/>
    <mergeCell ref="BB69:BB74"/>
    <mergeCell ref="BC69:BC74"/>
    <mergeCell ref="BD69:BD74"/>
    <mergeCell ref="BE69:BE74"/>
    <mergeCell ref="BF69:BF74"/>
    <mergeCell ref="BG69:BG74"/>
    <mergeCell ref="BH69:BH74"/>
    <mergeCell ref="BI69:BI74"/>
    <mergeCell ref="BJ69:BJ74"/>
    <mergeCell ref="BK69:BK74"/>
    <mergeCell ref="BL69:BL74"/>
    <mergeCell ref="BM69:BM74"/>
    <mergeCell ref="BN69:BN74"/>
    <mergeCell ref="BO69:BO74"/>
    <mergeCell ref="BP69:BP74"/>
    <mergeCell ref="BQ69:BQ74"/>
    <mergeCell ref="BR69:BR74"/>
    <mergeCell ref="BS69:BS74"/>
    <mergeCell ref="BT69:BT74"/>
    <mergeCell ref="BU69:BU74"/>
    <mergeCell ref="BV69:BV74"/>
    <mergeCell ref="BW69:BW74"/>
    <mergeCell ref="BX69:BX74"/>
    <mergeCell ref="BY69:BY74"/>
    <mergeCell ref="BZ69:BZ74"/>
    <mergeCell ref="CA69:CA74"/>
    <mergeCell ref="CB69:CB74"/>
    <mergeCell ref="CC69:CC74"/>
    <mergeCell ref="CD69:CD74"/>
    <mergeCell ref="CE69:CE74"/>
    <mergeCell ref="CF69:CF74"/>
    <mergeCell ref="CG69:CG74"/>
    <mergeCell ref="CH69:CH74"/>
    <mergeCell ref="CI69:CI74"/>
    <mergeCell ref="CJ69:CJ74"/>
    <mergeCell ref="CK69:CK74"/>
    <mergeCell ref="CL69:CL74"/>
    <mergeCell ref="CM69:CM74"/>
    <mergeCell ref="CN69:CN74"/>
    <mergeCell ref="CO69:CO74"/>
    <mergeCell ref="CP69:CP74"/>
    <mergeCell ref="CQ69:CQ74"/>
    <mergeCell ref="CR69:CR74"/>
    <mergeCell ref="CS69:CS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AC75:AC80"/>
    <mergeCell ref="AD75:AD80"/>
    <mergeCell ref="AE75:AE80"/>
    <mergeCell ref="AJ75:AJ80"/>
    <mergeCell ref="AK75:AK80"/>
    <mergeCell ref="AL75:AL80"/>
    <mergeCell ref="AM75:AM80"/>
    <mergeCell ref="AN75:AN80"/>
    <mergeCell ref="AO75:AO80"/>
    <mergeCell ref="AT75:AT80"/>
    <mergeCell ref="AU75:AU80"/>
    <mergeCell ref="AV75:AV80"/>
    <mergeCell ref="BA75:BA80"/>
    <mergeCell ref="BB75:BB80"/>
    <mergeCell ref="BC75:BC80"/>
    <mergeCell ref="BD75:BD80"/>
    <mergeCell ref="BE75:BE80"/>
    <mergeCell ref="BF75:BF80"/>
    <mergeCell ref="BG75:BG80"/>
    <mergeCell ref="BH75:BH80"/>
    <mergeCell ref="BI75:BI80"/>
    <mergeCell ref="BJ75:BJ80"/>
    <mergeCell ref="BK75:BK80"/>
    <mergeCell ref="BL75:BL80"/>
    <mergeCell ref="BM75:BM80"/>
    <mergeCell ref="BN75:BN80"/>
    <mergeCell ref="BO75:BO80"/>
    <mergeCell ref="BP75:BP80"/>
    <mergeCell ref="BQ75:BQ80"/>
    <mergeCell ref="BR75:BR80"/>
    <mergeCell ref="BS75:BS80"/>
    <mergeCell ref="BT75:BT80"/>
    <mergeCell ref="BU75:BU80"/>
    <mergeCell ref="BV75:BV80"/>
    <mergeCell ref="BW75:BW80"/>
    <mergeCell ref="BX75:BX80"/>
    <mergeCell ref="BY75:BY80"/>
    <mergeCell ref="BZ75:BZ80"/>
    <mergeCell ref="CA75:CA80"/>
    <mergeCell ref="CB75:CB80"/>
    <mergeCell ref="CC75:CC80"/>
    <mergeCell ref="CD75:CD80"/>
    <mergeCell ref="CE75:CE80"/>
    <mergeCell ref="CF75:CF80"/>
    <mergeCell ref="CG75:CG80"/>
    <mergeCell ref="CH75:CH80"/>
    <mergeCell ref="CI75:CI80"/>
    <mergeCell ref="CJ75:CJ80"/>
    <mergeCell ref="CK75:CK80"/>
    <mergeCell ref="CL75:CL80"/>
    <mergeCell ref="CM75:CM80"/>
    <mergeCell ref="CN75:CN80"/>
    <mergeCell ref="CO75:CO80"/>
    <mergeCell ref="CP75:CP80"/>
    <mergeCell ref="CQ75:CQ80"/>
    <mergeCell ref="CR75:CR80"/>
    <mergeCell ref="CS75:CS80"/>
    <mergeCell ref="A81:A86"/>
    <mergeCell ref="B81:B86"/>
    <mergeCell ref="C81:C86"/>
    <mergeCell ref="D81:D86"/>
    <mergeCell ref="E81:E86"/>
    <mergeCell ref="F81:F86"/>
    <mergeCell ref="G81:G86"/>
    <mergeCell ref="H81:H86"/>
    <mergeCell ref="I81:I86"/>
    <mergeCell ref="J81:J86"/>
    <mergeCell ref="K81:K86"/>
    <mergeCell ref="L81:L86"/>
    <mergeCell ref="M81:M86"/>
    <mergeCell ref="N81:N86"/>
    <mergeCell ref="O81:O86"/>
    <mergeCell ref="P81:P86"/>
    <mergeCell ref="Q81:Q86"/>
    <mergeCell ref="R81:R86"/>
    <mergeCell ref="S81:S86"/>
    <mergeCell ref="T81:T86"/>
    <mergeCell ref="AC81:AC86"/>
    <mergeCell ref="AD81:AD86"/>
    <mergeCell ref="AE81:AE86"/>
    <mergeCell ref="AJ81:AJ86"/>
    <mergeCell ref="AK81:AK86"/>
    <mergeCell ref="AL81:AL86"/>
    <mergeCell ref="AM81:AM86"/>
    <mergeCell ref="AN81:AN86"/>
    <mergeCell ref="AO81:AO86"/>
    <mergeCell ref="AT81:AT86"/>
    <mergeCell ref="AU81:AU86"/>
    <mergeCell ref="AV81:AV86"/>
    <mergeCell ref="BA81:BA86"/>
    <mergeCell ref="BB81:BB86"/>
    <mergeCell ref="BC81:BC86"/>
    <mergeCell ref="BD81:BD86"/>
    <mergeCell ref="BE81:BE86"/>
    <mergeCell ref="BF81:BF86"/>
    <mergeCell ref="BG81:BG86"/>
    <mergeCell ref="BH81:BH86"/>
    <mergeCell ref="BI81:BI86"/>
    <mergeCell ref="BJ81:BJ86"/>
    <mergeCell ref="BK81:BK86"/>
    <mergeCell ref="BL81:BL86"/>
    <mergeCell ref="BM81:BM86"/>
    <mergeCell ref="BN81:BN86"/>
    <mergeCell ref="BO81:BO86"/>
    <mergeCell ref="BP81:BP86"/>
    <mergeCell ref="BQ81:BQ86"/>
    <mergeCell ref="BR81:BR86"/>
    <mergeCell ref="BS81:BS86"/>
    <mergeCell ref="BT81:BT86"/>
    <mergeCell ref="BU81:BU86"/>
    <mergeCell ref="BV81:BV86"/>
    <mergeCell ref="BW81:BW86"/>
    <mergeCell ref="BX81:BX86"/>
    <mergeCell ref="BY81:BY86"/>
    <mergeCell ref="BZ81:BZ86"/>
    <mergeCell ref="CA81:CA86"/>
    <mergeCell ref="CB81:CB86"/>
    <mergeCell ref="CC81:CC86"/>
    <mergeCell ref="CD81:CD86"/>
    <mergeCell ref="CE81:CE86"/>
    <mergeCell ref="CF81:CF86"/>
    <mergeCell ref="CG81:CG86"/>
    <mergeCell ref="CH81:CH86"/>
    <mergeCell ref="CI81:CI86"/>
    <mergeCell ref="CJ81:CJ86"/>
    <mergeCell ref="CK81:CK86"/>
    <mergeCell ref="CL81:CL86"/>
    <mergeCell ref="CM81:CM86"/>
    <mergeCell ref="CN81:CN86"/>
    <mergeCell ref="CO81:CO86"/>
    <mergeCell ref="CP81:CP86"/>
    <mergeCell ref="CQ81:CQ86"/>
    <mergeCell ref="CR81:CR86"/>
    <mergeCell ref="CS81:CS86"/>
    <mergeCell ref="A87:A92"/>
    <mergeCell ref="B87:B92"/>
    <mergeCell ref="C87:C92"/>
    <mergeCell ref="D87:D92"/>
    <mergeCell ref="E87:E92"/>
    <mergeCell ref="F87:F92"/>
    <mergeCell ref="G87:G92"/>
    <mergeCell ref="H87:H92"/>
    <mergeCell ref="I87:I92"/>
    <mergeCell ref="J87:J92"/>
    <mergeCell ref="K87:K92"/>
    <mergeCell ref="L87:L92"/>
    <mergeCell ref="M87:M92"/>
    <mergeCell ref="N87:N92"/>
    <mergeCell ref="O87:O92"/>
    <mergeCell ref="P87:P92"/>
    <mergeCell ref="Q87:Q92"/>
    <mergeCell ref="R87:R92"/>
    <mergeCell ref="S87:S92"/>
    <mergeCell ref="T87:T92"/>
    <mergeCell ref="AC87:AC92"/>
    <mergeCell ref="AD87:AD92"/>
    <mergeCell ref="AE87:AE92"/>
    <mergeCell ref="AJ87:AJ92"/>
    <mergeCell ref="AK87:AK92"/>
    <mergeCell ref="AL87:AL92"/>
    <mergeCell ref="AM87:AM92"/>
    <mergeCell ref="AN87:AN92"/>
    <mergeCell ref="AO87:AO92"/>
    <mergeCell ref="AT87:AT92"/>
    <mergeCell ref="AU87:AU92"/>
    <mergeCell ref="AV87:AV92"/>
    <mergeCell ref="BA87:BA92"/>
    <mergeCell ref="BB87:BB92"/>
    <mergeCell ref="BC87:BC92"/>
    <mergeCell ref="BD87:BD92"/>
    <mergeCell ref="BE87:BE92"/>
    <mergeCell ref="BF87:BF92"/>
    <mergeCell ref="BG87:BG92"/>
    <mergeCell ref="BH87:BH92"/>
    <mergeCell ref="BI87:BI92"/>
    <mergeCell ref="BJ87:BJ92"/>
    <mergeCell ref="BK87:BK92"/>
    <mergeCell ref="BL87:BL92"/>
    <mergeCell ref="BM87:BM92"/>
    <mergeCell ref="BN87:BN92"/>
    <mergeCell ref="BO87:BO92"/>
    <mergeCell ref="BP87:BP92"/>
    <mergeCell ref="BQ87:BQ92"/>
    <mergeCell ref="BR87:BR92"/>
    <mergeCell ref="BS87:BS92"/>
    <mergeCell ref="BT87:BT92"/>
    <mergeCell ref="BU87:BU92"/>
    <mergeCell ref="BV87:BV92"/>
    <mergeCell ref="BW87:BW92"/>
    <mergeCell ref="BX87:BX92"/>
    <mergeCell ref="BY87:BY92"/>
    <mergeCell ref="BZ87:BZ92"/>
    <mergeCell ref="CA87:CA92"/>
    <mergeCell ref="CB87:CB92"/>
    <mergeCell ref="CC87:CC92"/>
    <mergeCell ref="CD87:CD92"/>
    <mergeCell ref="CE87:CE92"/>
    <mergeCell ref="CF87:CF92"/>
    <mergeCell ref="CG87:CG92"/>
    <mergeCell ref="CH87:CH92"/>
    <mergeCell ref="CI87:CI92"/>
    <mergeCell ref="CJ87:CJ92"/>
    <mergeCell ref="CK87:CK92"/>
    <mergeCell ref="CL87:CL92"/>
    <mergeCell ref="CM87:CM92"/>
    <mergeCell ref="CN87:CN92"/>
    <mergeCell ref="CO87:CO92"/>
    <mergeCell ref="CP87:CP92"/>
    <mergeCell ref="CQ87:CQ92"/>
    <mergeCell ref="CR87:CR92"/>
    <mergeCell ref="CS87:CS92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AC93:AC98"/>
    <mergeCell ref="AD93:AD98"/>
    <mergeCell ref="AE93:AE98"/>
    <mergeCell ref="AJ93:AJ98"/>
    <mergeCell ref="AK93:AK98"/>
    <mergeCell ref="AL93:AL98"/>
    <mergeCell ref="AM93:AM98"/>
    <mergeCell ref="AN93:AN98"/>
    <mergeCell ref="AO93:AO98"/>
    <mergeCell ref="AT93:AT98"/>
    <mergeCell ref="AU93:AU98"/>
    <mergeCell ref="AV93:AV98"/>
    <mergeCell ref="BA93:BA98"/>
    <mergeCell ref="BB93:BB98"/>
    <mergeCell ref="BC93:BC98"/>
    <mergeCell ref="BD93:BD98"/>
    <mergeCell ref="BE93:BE98"/>
    <mergeCell ref="BF93:BF98"/>
    <mergeCell ref="BG93:BG98"/>
    <mergeCell ref="BH93:BH98"/>
    <mergeCell ref="BI93:BI98"/>
    <mergeCell ref="BJ93:BJ98"/>
    <mergeCell ref="BK93:BK98"/>
    <mergeCell ref="BL93:BL98"/>
    <mergeCell ref="BM93:BM98"/>
    <mergeCell ref="BN93:BN98"/>
    <mergeCell ref="BO93:BO98"/>
    <mergeCell ref="BP93:BP98"/>
    <mergeCell ref="BQ93:BQ98"/>
    <mergeCell ref="BR93:BR98"/>
    <mergeCell ref="BS93:BS98"/>
    <mergeCell ref="BT93:BT98"/>
    <mergeCell ref="BU93:BU98"/>
    <mergeCell ref="BV93:BV98"/>
    <mergeCell ref="BW93:BW98"/>
    <mergeCell ref="BX93:BX98"/>
    <mergeCell ref="BY93:BY98"/>
    <mergeCell ref="BZ93:BZ98"/>
    <mergeCell ref="CA93:CA98"/>
    <mergeCell ref="CB93:CB98"/>
    <mergeCell ref="CC93:CC98"/>
    <mergeCell ref="CD93:CD98"/>
    <mergeCell ref="CE93:CE98"/>
    <mergeCell ref="CF93:CF98"/>
    <mergeCell ref="CG93:CG98"/>
    <mergeCell ref="CH93:CH98"/>
    <mergeCell ref="CI93:CI98"/>
    <mergeCell ref="CJ93:CJ98"/>
    <mergeCell ref="CK93:CK98"/>
    <mergeCell ref="CL93:CL98"/>
    <mergeCell ref="CM93:CM98"/>
    <mergeCell ref="CN93:CN98"/>
    <mergeCell ref="CO93:CO98"/>
    <mergeCell ref="CP93:CP98"/>
    <mergeCell ref="CQ93:CQ98"/>
    <mergeCell ref="CR93:CR98"/>
    <mergeCell ref="CS93:CS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AC99:AC104"/>
    <mergeCell ref="AD99:AD104"/>
    <mergeCell ref="AE99:AE104"/>
    <mergeCell ref="AJ99:AJ104"/>
    <mergeCell ref="AK99:AK104"/>
    <mergeCell ref="AL99:AL104"/>
    <mergeCell ref="AM99:AM104"/>
    <mergeCell ref="AN99:AN104"/>
    <mergeCell ref="AO99:AO104"/>
    <mergeCell ref="AT99:AT104"/>
    <mergeCell ref="AU99:AU104"/>
    <mergeCell ref="AV99:AV104"/>
    <mergeCell ref="BA99:BA104"/>
    <mergeCell ref="BB99:BB104"/>
    <mergeCell ref="BC99:BC104"/>
    <mergeCell ref="BD99:BD104"/>
    <mergeCell ref="BE99:BE104"/>
    <mergeCell ref="BF99:BF104"/>
    <mergeCell ref="BG99:BG104"/>
    <mergeCell ref="BH99:BH104"/>
    <mergeCell ref="BI99:BI104"/>
    <mergeCell ref="BJ99:BJ104"/>
    <mergeCell ref="BK99:BK104"/>
    <mergeCell ref="BL99:BL104"/>
    <mergeCell ref="BM99:BM104"/>
    <mergeCell ref="BN99:BN104"/>
    <mergeCell ref="BO99:BO104"/>
    <mergeCell ref="BP99:BP104"/>
    <mergeCell ref="BQ99:BQ104"/>
    <mergeCell ref="BR99:BR104"/>
    <mergeCell ref="BS99:BS104"/>
    <mergeCell ref="BT99:BT104"/>
    <mergeCell ref="BU99:BU104"/>
    <mergeCell ref="BV99:BV104"/>
    <mergeCell ref="BW99:BW104"/>
    <mergeCell ref="BX99:BX104"/>
    <mergeCell ref="BY99:BY104"/>
    <mergeCell ref="BZ99:BZ104"/>
    <mergeCell ref="CA99:CA104"/>
    <mergeCell ref="CB99:CB104"/>
    <mergeCell ref="CC99:CC104"/>
    <mergeCell ref="CD99:CD104"/>
    <mergeCell ref="CE99:CE104"/>
    <mergeCell ref="CF99:CF104"/>
    <mergeCell ref="CG99:CG104"/>
    <mergeCell ref="CH99:CH104"/>
    <mergeCell ref="CI99:CI104"/>
    <mergeCell ref="CJ99:CJ104"/>
    <mergeCell ref="CK99:CK104"/>
    <mergeCell ref="CL99:CL104"/>
    <mergeCell ref="CM99:CM104"/>
    <mergeCell ref="CN99:CN104"/>
    <mergeCell ref="CO99:CO104"/>
    <mergeCell ref="CP99:CP104"/>
    <mergeCell ref="CQ99:CQ104"/>
    <mergeCell ref="CR99:CR104"/>
    <mergeCell ref="CS99:CS10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Kiss Zsolt</cp:lastModifiedBy>
  <dcterms:created xsi:type="dcterms:W3CDTF">2006-09-15T23:00:00Z</dcterms:created>
  <dcterms:modified xsi:type="dcterms:W3CDTF">2016-02-10T10:22:42Z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